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GD_reg_lok_1pielik" sheetId="1" r:id="rId1"/>
    <sheet name="GD_kopa_2007_2008_2pielik" sheetId="2" r:id="rId2"/>
  </sheets>
  <definedNames>
    <definedName name="gad_skaits">#REF!</definedName>
    <definedName name="_xlnm.Print_Area" localSheetId="1">'GD_kopa_2007_2008_2pielik'!$A$1:$U$159</definedName>
    <definedName name="_xlnm.Print_Area" localSheetId="0">'GD_reg_lok_1pielik'!$A$1:$U$21</definedName>
    <definedName name="_xlnm.Print_Titles" localSheetId="1">'GD_kopa_2007_2008_2pielik'!$3:$3</definedName>
    <definedName name="_xlnm.Print_Titles" localSheetId="0">'GD_reg_lok_1pielik'!$3:$3</definedName>
  </definedNames>
  <calcPr fullCalcOnLoad="1"/>
</workbook>
</file>

<file path=xl/sharedStrings.xml><?xml version="1.0" encoding="utf-8"?>
<sst xmlns="http://schemas.openxmlformats.org/spreadsheetml/2006/main" count="221" uniqueCount="68">
  <si>
    <t>D</t>
  </si>
  <si>
    <t>S</t>
  </si>
  <si>
    <t>M</t>
  </si>
  <si>
    <t>E</t>
  </si>
  <si>
    <t>U</t>
  </si>
  <si>
    <t>N</t>
  </si>
  <si>
    <t>A</t>
  </si>
  <si>
    <t>P</t>
  </si>
  <si>
    <t>Pacienta iemaksa</t>
  </si>
  <si>
    <t>Valsts akciju sabiedrība "P.Stradiņa klīniskā universitātes slimnīca"</t>
  </si>
  <si>
    <t>Valsts akciju sabiedrība "Bērnu klīniskā universitātes slimnīca"</t>
  </si>
  <si>
    <t>Rīgas pašvaldības sabiedrība ar ierobežotu atbildību Rīgas 1.slimnīca</t>
  </si>
  <si>
    <t xml:space="preserve"> Rīgas Austrumu klīniskā universitātes slimnīca, SIA </t>
  </si>
  <si>
    <t>Sabiedrība ar ierobežotu atbildību "Daugavpils reģionālā slimnīca"</t>
  </si>
  <si>
    <t>Sabiedrība ar ierobežotu atbildību "Jelgavas pilsētas slimnīca"</t>
  </si>
  <si>
    <t>Liepājas pilsētas centrālā slimnīca</t>
  </si>
  <si>
    <t>Pašvaldības sabiedrība ar ierobežotu atbildību "Rēzeknes slimnīca"</t>
  </si>
  <si>
    <t>Pašvaldības sabiedrība ar ierobežotu atbildību  Ventspils pilsētas slimnīca</t>
  </si>
  <si>
    <t xml:space="preserve">SIA"Vidzemes slimnīca" </t>
  </si>
  <si>
    <t>Sabiedrība ar ierobežotu atbildību "Jēkabpils rajona centrālā slimnīca"</t>
  </si>
  <si>
    <t>Reģionālās daudzprofilu slimnīcas (lauku) kopā</t>
  </si>
  <si>
    <t>Sabiedrība ar ierobežotu atbildību "Aizkraukles slimnīca"</t>
  </si>
  <si>
    <t>"Alūksnes slimnīca" pašvaldības SIA</t>
  </si>
  <si>
    <t xml:space="preserve">Balvu slimnīca, Balvu rajona pašvaldības aģentūra </t>
  </si>
  <si>
    <t xml:space="preserve"> Jūrmalas slimnīca, SIA</t>
  </si>
  <si>
    <t xml:space="preserve">Cēsu rajona centrālā slimnīca, Cēsu rajona pašvaldības aģentūra </t>
  </si>
  <si>
    <t xml:space="preserve"> Dobeles un apkārtnes slimnīca, SIA</t>
  </si>
  <si>
    <t>"Gulbenes slimnīca", Gulbenes rajona pašvaldības SIA</t>
  </si>
  <si>
    <t>Sabiedrība ar ierobežotu atbildību "Kuldīgas slimnīca"</t>
  </si>
  <si>
    <t>Akciju sabiedrība "Latvijas Jūras medicīnas centrs"</t>
  </si>
  <si>
    <t xml:space="preserve"> "Limbažu slimnīca", Limbažu rajona padomes SIA</t>
  </si>
  <si>
    <t xml:space="preserve"> Ludzas rajona slimnīca, Ludzas rajona pašvaldības SIA</t>
  </si>
  <si>
    <t>"Madonas slimnīca", Madonas rajona pašvaldības SIA</t>
  </si>
  <si>
    <t>Ogres rajona slimnīca, SIA</t>
  </si>
  <si>
    <t xml:space="preserve"> Preiļu slimnīca, SIA</t>
  </si>
  <si>
    <t>Sabiedrība ar ierobežotu atbildību "Priekules slimnīca"</t>
  </si>
  <si>
    <t>Rīgas 2. slimnīca, Rīgas pašvaldības SIA</t>
  </si>
  <si>
    <t>Rīgas rajona slimnīca, Rīgas rajona pašvaldības SIA</t>
  </si>
  <si>
    <t>Saldus medicīnas centrs, SIA</t>
  </si>
  <si>
    <t>Sarkanā Krusta Smiltenes slimnīca, SIA</t>
  </si>
  <si>
    <t xml:space="preserve">Talsu slimnīca, Talsu rajona pašvaldības akciju sabiedrība </t>
  </si>
  <si>
    <t>Tukuma pilsētas pašvaldības aģentūra Tukuma slimnīca</t>
  </si>
  <si>
    <t>Reģionālās daudzprofilu slimnīcas pavisam kopā</t>
  </si>
  <si>
    <t>Lokālās daudzprofilu slimnīcas pavisam kopā</t>
  </si>
  <si>
    <t xml:space="preserve">Ārstniecības iestādes pārskats </t>
  </si>
  <si>
    <t>Apmaksātais darbs atbilstoši tarifiem</t>
  </si>
  <si>
    <t>"+" vai "-" apmaksātais darbs pret faktiskajiem izdevumiem atbilstoši ārstniecības iestādes pārskatam</t>
  </si>
  <si>
    <t>Slimnīcas nosaukums</t>
  </si>
  <si>
    <t>Izdevumu/ieņēmumu avots</t>
  </si>
  <si>
    <t>Viena nosacītā gultasdiena kopā</t>
  </si>
  <si>
    <t>Viena nosacītā gultasdiena kopā ar pacientu iemaksu</t>
  </si>
  <si>
    <t>Šūpulniece, 7043755</t>
  </si>
  <si>
    <t>S.Sproģe</t>
  </si>
  <si>
    <t xml:space="preserve">2008.g. ārstn.iest.pārskats </t>
  </si>
  <si>
    <t>2008.g. proporc.ieņēm.</t>
  </si>
  <si>
    <t>2008.g.apmaksāt.d.ieņēmumi</t>
  </si>
  <si>
    <t>Pieaugums,%</t>
  </si>
  <si>
    <t xml:space="preserve">2008. gada ārstniecības iestāžu pārskati </t>
  </si>
  <si>
    <t xml:space="preserve">2007. gada ārstniecības iestāžu pārskati </t>
  </si>
  <si>
    <t>2007.gadā apmaksātais darbs atbilstoši tarifiem</t>
  </si>
  <si>
    <t>2008.gadā apmaksātais darbs atbilstoši tarifiem</t>
  </si>
  <si>
    <t>Līdzekļu izlietojums stacionārai palīdzībai 2008.gadā slimnīcu grupās, salīdzinot ar 2007.gadu, Ls</t>
  </si>
  <si>
    <t>5.pielikums</t>
  </si>
  <si>
    <t>6.pielikums</t>
  </si>
  <si>
    <t>Līdzekļu izlietojums stacionārai palīdzībai 2008.gadā, Ls *</t>
  </si>
  <si>
    <t>Reģionālās daudzprofilu slimnīcas (bez   universitātes slimnīcām) kopā</t>
  </si>
  <si>
    <t>* Lai objektīvi izanalizētu slimnīcu izdevumu atšķirību cēloņus, vispirms ir jāizveido vienādas salīdzināmās slimnieku grupas, kā arī jāņem vērā atšķirīgais slimnīcu nodrošinājums ar medicīnas tehnoloģijām</t>
  </si>
  <si>
    <t>Reģionālās daudzprofilu slimnīcas (bez universitātes slimnīcām) kopā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</si>
</sst>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"/>
    <numFmt numFmtId="165" formatCode="0.000"/>
    <numFmt numFmtId="166" formatCode="_-* #,##0\ &quot;Ls&quot;_-;\-* #,##0\ &quot;Ls&quot;_-;_-* &quot;-&quot;\ &quot;Ls&quot;_-;_-@_-"/>
    <numFmt numFmtId="167" formatCode="_-* #,##0\ _L_s_-;\-* #,##0\ _L_s_-;_-* &quot;-&quot;\ _L_s_-;_-@_-"/>
    <numFmt numFmtId="168" formatCode="_-* #,##0.00\ &quot;Ls&quot;_-;\-* #,##0.00\ &quot;Ls&quot;_-;_-* &quot;-&quot;??\ &quot;Ls&quot;_-;_-@_-"/>
    <numFmt numFmtId="169" formatCode="_-* #,##0.00\ _L_s_-;\-* #,##0.00\ _L_s_-;_-* &quot;-&quot;??\ _L_s_-;_-@_-"/>
    <numFmt numFmtId="170" formatCode="#,##0.0"/>
    <numFmt numFmtId="171" formatCode="#,##0.00000"/>
    <numFmt numFmtId="172" formatCode="#,##0.000000"/>
    <numFmt numFmtId="173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i/>
      <sz val="10"/>
      <color indexed="12"/>
      <name val="Times New Roman"/>
      <family val="1"/>
    </font>
    <font>
      <sz val="11"/>
      <name val="Arial"/>
      <family val="0"/>
    </font>
    <font>
      <b/>
      <i/>
      <sz val="9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2" fontId="23" fillId="0" borderId="12" xfId="0" applyNumberFormat="1" applyFont="1" applyBorder="1" applyAlignment="1">
      <alignment vertical="center"/>
    </xf>
    <xf numFmtId="2" fontId="23" fillId="0" borderId="12" xfId="0" applyNumberFormat="1" applyFont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2" fontId="22" fillId="0" borderId="12" xfId="0" applyNumberFormat="1" applyFont="1" applyFill="1" applyBorder="1" applyAlignment="1">
      <alignment vertical="center"/>
    </xf>
    <xf numFmtId="0" fontId="22" fillId="0" borderId="12" xfId="0" applyFont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2" fontId="22" fillId="0" borderId="12" xfId="0" applyNumberFormat="1" applyFont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2" fontId="23" fillId="0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  <xf numFmtId="0" fontId="25" fillId="0" borderId="12" xfId="57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2" fillId="0" borderId="16" xfId="0" applyFont="1" applyBorder="1" applyAlignment="1">
      <alignment vertical="center"/>
    </xf>
    <xf numFmtId="0" fontId="27" fillId="0" borderId="15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27" fillId="0" borderId="12" xfId="57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28" fillId="0" borderId="17" xfId="0" applyFont="1" applyBorder="1" applyAlignment="1">
      <alignment horizontal="left" vertical="center"/>
    </xf>
    <xf numFmtId="2" fontId="23" fillId="22" borderId="12" xfId="0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18" xfId="0" applyFont="1" applyFill="1" applyBorder="1" applyAlignment="1">
      <alignment horizontal="center" vertical="center" wrapText="1"/>
    </xf>
    <xf numFmtId="0" fontId="31" fillId="0" borderId="12" xfId="57" applyFont="1" applyFill="1" applyBorder="1" applyAlignment="1">
      <alignment vertical="center" wrapText="1"/>
      <protection/>
    </xf>
    <xf numFmtId="0" fontId="24" fillId="0" borderId="13" xfId="0" applyFont="1" applyFill="1" applyBorder="1" applyAlignment="1">
      <alignment horizontal="center" vertical="center" wrapText="1"/>
    </xf>
    <xf numFmtId="0" fontId="31" fillId="0" borderId="0" xfId="57" applyFont="1" applyFill="1" applyBorder="1" applyAlignment="1">
      <alignment vertical="center" wrapText="1"/>
      <protection/>
    </xf>
    <xf numFmtId="2" fontId="23" fillId="0" borderId="0" xfId="0" applyNumberFormat="1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4" fillId="0" borderId="13" xfId="57" applyFont="1" applyFill="1" applyBorder="1" applyAlignment="1">
      <alignment horizontal="center" vertical="center" wrapText="1"/>
      <protection/>
    </xf>
    <xf numFmtId="2" fontId="22" fillId="0" borderId="14" xfId="0" applyNumberFormat="1" applyFont="1" applyFill="1" applyBorder="1" applyAlignment="1">
      <alignment vertical="center"/>
    </xf>
    <xf numFmtId="0" fontId="31" fillId="0" borderId="18" xfId="57" applyFont="1" applyFill="1" applyBorder="1" applyAlignment="1">
      <alignment vertical="center" wrapText="1"/>
      <protection/>
    </xf>
    <xf numFmtId="2" fontId="23" fillId="0" borderId="18" xfId="0" applyNumberFormat="1" applyFont="1" applyFill="1" applyBorder="1" applyAlignment="1">
      <alignment vertical="center"/>
    </xf>
    <xf numFmtId="173" fontId="32" fillId="0" borderId="1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4" fillId="0" borderId="12" xfId="0" applyFont="1" applyBorder="1" applyAlignment="1">
      <alignment vertical="center"/>
    </xf>
    <xf numFmtId="0" fontId="33" fillId="0" borderId="12" xfId="0" applyFont="1" applyBorder="1" applyAlignment="1">
      <alignment vertical="center"/>
    </xf>
    <xf numFmtId="2" fontId="26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17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30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left" vertical="top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left" vertical="center" wrapText="1"/>
    </xf>
    <xf numFmtId="0" fontId="27" fillId="22" borderId="16" xfId="0" applyFont="1" applyFill="1" applyBorder="1" applyAlignment="1">
      <alignment horizontal="left" vertical="center" wrapText="1"/>
    </xf>
    <xf numFmtId="0" fontId="27" fillId="22" borderId="11" xfId="0" applyFont="1" applyFill="1" applyBorder="1" applyAlignment="1">
      <alignment horizontal="left" vertical="center" wrapText="1"/>
    </xf>
    <xf numFmtId="49" fontId="30" fillId="0" borderId="0" xfId="0" applyNumberFormat="1" applyFont="1" applyAlignment="1">
      <alignment horizontal="left" vertical="top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NumberFormat="1" applyFont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57" applyFont="1" applyFill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tskai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21.421875" style="17" customWidth="1"/>
    <col min="2" max="2" width="24.140625" style="21" customWidth="1"/>
    <col min="3" max="3" width="5.57421875" style="1" hidden="1" customWidth="1"/>
    <col min="4" max="4" width="5.421875" style="1" hidden="1" customWidth="1"/>
    <col min="5" max="5" width="6.28125" style="1" hidden="1" customWidth="1"/>
    <col min="6" max="6" width="5.421875" style="1" hidden="1" customWidth="1"/>
    <col min="7" max="7" width="5.57421875" style="1" hidden="1" customWidth="1"/>
    <col min="8" max="10" width="5.421875" style="1" hidden="1" customWidth="1"/>
    <col min="11" max="11" width="5.57421875" style="1" bestFit="1" customWidth="1"/>
    <col min="12" max="12" width="5.421875" style="1" bestFit="1" customWidth="1"/>
    <col min="13" max="13" width="6.28125" style="1" bestFit="1" customWidth="1"/>
    <col min="14" max="14" width="5.421875" style="1" bestFit="1" customWidth="1"/>
    <col min="15" max="15" width="5.57421875" style="1" bestFit="1" customWidth="1"/>
    <col min="16" max="18" width="5.421875" style="1" bestFit="1" customWidth="1"/>
    <col min="19" max="19" width="9.8515625" style="1" customWidth="1"/>
    <col min="20" max="20" width="7.8515625" style="1" bestFit="1" customWidth="1"/>
    <col min="21" max="21" width="14.8515625" style="25" bestFit="1" customWidth="1"/>
    <col min="22" max="16384" width="9.140625" style="1" customWidth="1"/>
  </cols>
  <sheetData>
    <row r="1" ht="15">
      <c r="U1" s="30" t="s">
        <v>62</v>
      </c>
    </row>
    <row r="2" spans="1:21" s="27" customFormat="1" ht="18.75">
      <c r="A2" s="28" t="s">
        <v>64</v>
      </c>
      <c r="B2" s="28"/>
      <c r="U2" s="31"/>
    </row>
    <row r="3" spans="1:21" ht="51">
      <c r="A3" s="2" t="s">
        <v>47</v>
      </c>
      <c r="B3" s="19" t="s">
        <v>48</v>
      </c>
      <c r="C3" s="3" t="s">
        <v>0</v>
      </c>
      <c r="D3" s="4" t="s">
        <v>1</v>
      </c>
      <c r="E3" s="4" t="s">
        <v>2</v>
      </c>
      <c r="F3" s="4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3" t="s">
        <v>0</v>
      </c>
      <c r="L3" s="4" t="s">
        <v>1</v>
      </c>
      <c r="M3" s="4" t="s">
        <v>2</v>
      </c>
      <c r="N3" s="4" t="s">
        <v>3</v>
      </c>
      <c r="O3" s="5" t="s">
        <v>4</v>
      </c>
      <c r="P3" s="5" t="s">
        <v>5</v>
      </c>
      <c r="Q3" s="5" t="s">
        <v>6</v>
      </c>
      <c r="R3" s="5" t="s">
        <v>7</v>
      </c>
      <c r="S3" s="6" t="s">
        <v>49</v>
      </c>
      <c r="T3" s="7" t="s">
        <v>8</v>
      </c>
      <c r="U3" s="32" t="s">
        <v>50</v>
      </c>
    </row>
    <row r="4" spans="1:21" ht="14.25" customHeight="1">
      <c r="A4" s="2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3"/>
    </row>
    <row r="5" spans="1:21" s="25" customFormat="1" ht="12.75" customHeight="1">
      <c r="A5" s="76" t="s">
        <v>20</v>
      </c>
      <c r="B5" s="24" t="s">
        <v>44</v>
      </c>
      <c r="C5" s="16">
        <v>26.915186996026243</v>
      </c>
      <c r="D5" s="16">
        <v>6.307034851619346</v>
      </c>
      <c r="E5" s="16">
        <v>9.466479998852344</v>
      </c>
      <c r="F5" s="16">
        <v>2.108178135795085</v>
      </c>
      <c r="G5" s="16">
        <v>8.49084030477694</v>
      </c>
      <c r="H5" s="16">
        <v>2.9486515706570717</v>
      </c>
      <c r="I5" s="16">
        <v>1.873716133081295</v>
      </c>
      <c r="J5" s="16">
        <v>0</v>
      </c>
      <c r="K5" s="16">
        <f aca="true" t="shared" si="0" ref="K5:R6">ROUND(C5,2)</f>
        <v>26.92</v>
      </c>
      <c r="L5" s="16">
        <f t="shared" si="0"/>
        <v>6.31</v>
      </c>
      <c r="M5" s="16">
        <f t="shared" si="0"/>
        <v>9.47</v>
      </c>
      <c r="N5" s="16">
        <f t="shared" si="0"/>
        <v>2.11</v>
      </c>
      <c r="O5" s="16">
        <f t="shared" si="0"/>
        <v>8.49</v>
      </c>
      <c r="P5" s="16">
        <f t="shared" si="0"/>
        <v>2.95</v>
      </c>
      <c r="Q5" s="16">
        <f t="shared" si="0"/>
        <v>1.87</v>
      </c>
      <c r="R5" s="16">
        <f t="shared" si="0"/>
        <v>0</v>
      </c>
      <c r="S5" s="16">
        <f>SUM(K5:R5)</f>
        <v>58.120000000000005</v>
      </c>
      <c r="T5" s="15"/>
      <c r="U5" s="16">
        <f>S5+T5</f>
        <v>58.120000000000005</v>
      </c>
    </row>
    <row r="6" spans="1:21" s="25" customFormat="1" ht="24">
      <c r="A6" s="77"/>
      <c r="B6" s="26" t="s">
        <v>45</v>
      </c>
      <c r="C6" s="16">
        <v>18.882991246235036</v>
      </c>
      <c r="D6" s="16">
        <v>4.548554105322298</v>
      </c>
      <c r="E6" s="16">
        <v>12.85655390212234</v>
      </c>
      <c r="F6" s="16">
        <v>1.7110515200267695</v>
      </c>
      <c r="G6" s="16">
        <v>2.5518861938349406</v>
      </c>
      <c r="H6" s="16">
        <v>1.5748972152348193</v>
      </c>
      <c r="I6" s="16">
        <v>0.3206025122044598</v>
      </c>
      <c r="J6" s="16">
        <v>1.5807910285198576</v>
      </c>
      <c r="K6" s="16">
        <f t="shared" si="0"/>
        <v>18.88</v>
      </c>
      <c r="L6" s="16">
        <f t="shared" si="0"/>
        <v>4.55</v>
      </c>
      <c r="M6" s="16">
        <f t="shared" si="0"/>
        <v>12.86</v>
      </c>
      <c r="N6" s="16">
        <f t="shared" si="0"/>
        <v>1.71</v>
      </c>
      <c r="O6" s="16">
        <f t="shared" si="0"/>
        <v>2.55</v>
      </c>
      <c r="P6" s="16">
        <f t="shared" si="0"/>
        <v>1.57</v>
      </c>
      <c r="Q6" s="16">
        <f t="shared" si="0"/>
        <v>0.32</v>
      </c>
      <c r="R6" s="16">
        <f t="shared" si="0"/>
        <v>1.58</v>
      </c>
      <c r="S6" s="16">
        <f>SUM(K6:R6)</f>
        <v>44.019999999999996</v>
      </c>
      <c r="T6" s="15">
        <v>5</v>
      </c>
      <c r="U6" s="16">
        <f>S6+T6</f>
        <v>49.019999999999996</v>
      </c>
    </row>
    <row r="7" spans="1:21" s="25" customFormat="1" ht="12.75" customHeight="1">
      <c r="A7" s="77"/>
      <c r="B7" s="78" t="s">
        <v>46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29">
        <f>U6-U5</f>
        <v>-9.100000000000009</v>
      </c>
    </row>
    <row r="8" spans="1:21" s="25" customFormat="1" ht="27" customHeight="1">
      <c r="A8" s="76" t="s">
        <v>65</v>
      </c>
      <c r="B8" s="24" t="s">
        <v>44</v>
      </c>
      <c r="C8" s="16">
        <v>26.538418098105073</v>
      </c>
      <c r="D8" s="16">
        <v>6.200253544631624</v>
      </c>
      <c r="E8" s="16">
        <v>12.71670087340998</v>
      </c>
      <c r="F8" s="16">
        <v>2.1541078409583414</v>
      </c>
      <c r="G8" s="16">
        <v>11.113047420402818</v>
      </c>
      <c r="H8" s="16">
        <v>3.3967071803813607</v>
      </c>
      <c r="I8" s="16">
        <v>2.5888099137579994</v>
      </c>
      <c r="J8" s="16">
        <v>0</v>
      </c>
      <c r="K8" s="16">
        <f aca="true" t="shared" si="1" ref="K8:R9">ROUND(C8,2)</f>
        <v>26.54</v>
      </c>
      <c r="L8" s="16">
        <f t="shared" si="1"/>
        <v>6.2</v>
      </c>
      <c r="M8" s="16">
        <f t="shared" si="1"/>
        <v>12.72</v>
      </c>
      <c r="N8" s="16">
        <f t="shared" si="1"/>
        <v>2.15</v>
      </c>
      <c r="O8" s="16">
        <f t="shared" si="1"/>
        <v>11.11</v>
      </c>
      <c r="P8" s="16">
        <f t="shared" si="1"/>
        <v>3.4</v>
      </c>
      <c r="Q8" s="16">
        <f t="shared" si="1"/>
        <v>2.59</v>
      </c>
      <c r="R8" s="16">
        <f t="shared" si="1"/>
        <v>0</v>
      </c>
      <c r="S8" s="16">
        <f>SUM(K8:R8)</f>
        <v>64.71</v>
      </c>
      <c r="T8" s="15"/>
      <c r="U8" s="16">
        <f>S8+T8</f>
        <v>64.71</v>
      </c>
    </row>
    <row r="9" spans="1:21" s="25" customFormat="1" ht="37.5" customHeight="1">
      <c r="A9" s="77"/>
      <c r="B9" s="26" t="s">
        <v>45</v>
      </c>
      <c r="C9" s="16">
        <v>20.346488996279838</v>
      </c>
      <c r="D9" s="16">
        <v>4.900856097095894</v>
      </c>
      <c r="E9" s="16">
        <v>19.69958435466894</v>
      </c>
      <c r="F9" s="16">
        <v>1.7906412702869698</v>
      </c>
      <c r="G9" s="16">
        <v>2.783735354258661</v>
      </c>
      <c r="H9" s="16">
        <v>3.025491033616226</v>
      </c>
      <c r="I9" s="16">
        <v>0.33958733499159</v>
      </c>
      <c r="J9" s="16">
        <v>1.7060887474244943</v>
      </c>
      <c r="K9" s="16">
        <f t="shared" si="1"/>
        <v>20.35</v>
      </c>
      <c r="L9" s="16">
        <f t="shared" si="1"/>
        <v>4.9</v>
      </c>
      <c r="M9" s="16">
        <f t="shared" si="1"/>
        <v>19.7</v>
      </c>
      <c r="N9" s="16">
        <f t="shared" si="1"/>
        <v>1.79</v>
      </c>
      <c r="O9" s="16">
        <f t="shared" si="1"/>
        <v>2.78</v>
      </c>
      <c r="P9" s="16">
        <f t="shared" si="1"/>
        <v>3.03</v>
      </c>
      <c r="Q9" s="16">
        <f t="shared" si="1"/>
        <v>0.34</v>
      </c>
      <c r="R9" s="16">
        <f t="shared" si="1"/>
        <v>1.71</v>
      </c>
      <c r="S9" s="16">
        <f>SUM(K9:R9)</f>
        <v>54.60000000000001</v>
      </c>
      <c r="T9" s="15">
        <v>5</v>
      </c>
      <c r="U9" s="16">
        <f>S9+T9</f>
        <v>59.60000000000001</v>
      </c>
    </row>
    <row r="10" spans="1:21" s="25" customFormat="1" ht="29.25" customHeight="1">
      <c r="A10" s="77"/>
      <c r="B10" s="78" t="s">
        <v>46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80"/>
      <c r="U10" s="29">
        <f>U9-U8</f>
        <v>-5.109999999999985</v>
      </c>
    </row>
    <row r="11" spans="1:21" s="25" customFormat="1" ht="12.75" customHeight="1">
      <c r="A11" s="76" t="s">
        <v>42</v>
      </c>
      <c r="B11" s="24" t="s">
        <v>44</v>
      </c>
      <c r="C11" s="16">
        <v>30.999052571321435</v>
      </c>
      <c r="D11" s="16">
        <v>7.231293624752427</v>
      </c>
      <c r="E11" s="16">
        <v>21.847223635054462</v>
      </c>
      <c r="F11" s="16">
        <v>2.3764743842506237</v>
      </c>
      <c r="G11" s="16">
        <v>14.16264857775027</v>
      </c>
      <c r="H11" s="16">
        <v>4.416156920118798</v>
      </c>
      <c r="I11" s="16">
        <v>3.130628476784238</v>
      </c>
      <c r="J11" s="16">
        <v>0</v>
      </c>
      <c r="K11" s="16">
        <f aca="true" t="shared" si="2" ref="K11:R12">ROUND(C11,2)</f>
        <v>31</v>
      </c>
      <c r="L11" s="16">
        <f t="shared" si="2"/>
        <v>7.23</v>
      </c>
      <c r="M11" s="16">
        <f t="shared" si="2"/>
        <v>21.85</v>
      </c>
      <c r="N11" s="16">
        <f t="shared" si="2"/>
        <v>2.38</v>
      </c>
      <c r="O11" s="16">
        <f t="shared" si="2"/>
        <v>14.16</v>
      </c>
      <c r="P11" s="16">
        <f t="shared" si="2"/>
        <v>4.42</v>
      </c>
      <c r="Q11" s="16">
        <f t="shared" si="2"/>
        <v>3.13</v>
      </c>
      <c r="R11" s="16">
        <f t="shared" si="2"/>
        <v>0</v>
      </c>
      <c r="S11" s="16">
        <f>SUM(K11:R11)</f>
        <v>84.17</v>
      </c>
      <c r="T11" s="15"/>
      <c r="U11" s="16">
        <f>S11+T11</f>
        <v>84.17</v>
      </c>
    </row>
    <row r="12" spans="1:21" s="25" customFormat="1" ht="24">
      <c r="A12" s="77"/>
      <c r="B12" s="26" t="s">
        <v>45</v>
      </c>
      <c r="C12" s="16">
        <v>22.024287196051638</v>
      </c>
      <c r="D12" s="16">
        <v>5.305184079372033</v>
      </c>
      <c r="E12" s="16">
        <v>32.9821860903432</v>
      </c>
      <c r="F12" s="16">
        <v>1.8404020294072303</v>
      </c>
      <c r="G12" s="16">
        <v>3.0673702551267232</v>
      </c>
      <c r="H12" s="16">
        <v>3.896783718910201</v>
      </c>
      <c r="I12" s="16">
        <v>0.3648975256308167</v>
      </c>
      <c r="J12" s="16">
        <v>1.8475930175060662</v>
      </c>
      <c r="K12" s="16">
        <f t="shared" si="2"/>
        <v>22.02</v>
      </c>
      <c r="L12" s="16">
        <f t="shared" si="2"/>
        <v>5.31</v>
      </c>
      <c r="M12" s="16">
        <f t="shared" si="2"/>
        <v>32.98</v>
      </c>
      <c r="N12" s="16">
        <f t="shared" si="2"/>
        <v>1.84</v>
      </c>
      <c r="O12" s="16">
        <f t="shared" si="2"/>
        <v>3.07</v>
      </c>
      <c r="P12" s="16">
        <f t="shared" si="2"/>
        <v>3.9</v>
      </c>
      <c r="Q12" s="16">
        <f t="shared" si="2"/>
        <v>0.36</v>
      </c>
      <c r="R12" s="16">
        <f t="shared" si="2"/>
        <v>1.85</v>
      </c>
      <c r="S12" s="16">
        <f>SUM(K12:R12)</f>
        <v>71.33</v>
      </c>
      <c r="T12" s="15">
        <v>5</v>
      </c>
      <c r="U12" s="16">
        <f>S12+T12</f>
        <v>76.33</v>
      </c>
    </row>
    <row r="13" spans="1:21" s="25" customFormat="1" ht="12.75" customHeight="1">
      <c r="A13" s="77"/>
      <c r="B13" s="78" t="s">
        <v>46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80"/>
      <c r="U13" s="29">
        <f>U12-U11</f>
        <v>-7.840000000000003</v>
      </c>
    </row>
    <row r="14" spans="1:21" s="25" customFormat="1" ht="12.75" customHeight="1">
      <c r="A14" s="76" t="s">
        <v>43</v>
      </c>
      <c r="B14" s="24" t="s">
        <v>44</v>
      </c>
      <c r="C14" s="5">
        <v>23.317875789495613</v>
      </c>
      <c r="D14" s="5">
        <v>5.158764509819965</v>
      </c>
      <c r="E14" s="5">
        <v>6.169923414440492</v>
      </c>
      <c r="F14" s="5">
        <v>2.15374385742393</v>
      </c>
      <c r="G14" s="5">
        <v>8.768751176517048</v>
      </c>
      <c r="H14" s="5">
        <v>3.0405555086163094</v>
      </c>
      <c r="I14" s="5">
        <v>2.9313145157598193</v>
      </c>
      <c r="J14" s="5">
        <v>0</v>
      </c>
      <c r="K14" s="16">
        <f aca="true" t="shared" si="3" ref="K14:R15">ROUND(C14,2)</f>
        <v>23.32</v>
      </c>
      <c r="L14" s="16">
        <f t="shared" si="3"/>
        <v>5.16</v>
      </c>
      <c r="M14" s="16">
        <f t="shared" si="3"/>
        <v>6.17</v>
      </c>
      <c r="N14" s="16">
        <f t="shared" si="3"/>
        <v>2.15</v>
      </c>
      <c r="O14" s="16">
        <f t="shared" si="3"/>
        <v>8.77</v>
      </c>
      <c r="P14" s="16">
        <f t="shared" si="3"/>
        <v>3.04</v>
      </c>
      <c r="Q14" s="16">
        <f t="shared" si="3"/>
        <v>2.93</v>
      </c>
      <c r="R14" s="16">
        <f t="shared" si="3"/>
        <v>0</v>
      </c>
      <c r="S14" s="16">
        <f>SUM(K14:R14)</f>
        <v>51.53999999999999</v>
      </c>
      <c r="T14" s="4"/>
      <c r="U14" s="5">
        <f>S14+T14</f>
        <v>51.53999999999999</v>
      </c>
    </row>
    <row r="15" spans="1:21" s="25" customFormat="1" ht="24">
      <c r="A15" s="77"/>
      <c r="B15" s="26" t="s">
        <v>45</v>
      </c>
      <c r="C15" s="5">
        <v>18.96541528181595</v>
      </c>
      <c r="D15" s="5">
        <v>4.567868501153029</v>
      </c>
      <c r="E15" s="5">
        <v>9.805274848926244</v>
      </c>
      <c r="F15" s="5">
        <v>1.8787928694333658</v>
      </c>
      <c r="G15" s="5">
        <v>2.564161030293964</v>
      </c>
      <c r="H15" s="5">
        <v>1.3494985259970769</v>
      </c>
      <c r="I15" s="5">
        <v>0.3137587253120629</v>
      </c>
      <c r="J15" s="5">
        <v>1.593454677672181</v>
      </c>
      <c r="K15" s="16">
        <f t="shared" si="3"/>
        <v>18.97</v>
      </c>
      <c r="L15" s="16">
        <f t="shared" si="3"/>
        <v>4.57</v>
      </c>
      <c r="M15" s="16">
        <f t="shared" si="3"/>
        <v>9.81</v>
      </c>
      <c r="N15" s="16">
        <f t="shared" si="3"/>
        <v>1.88</v>
      </c>
      <c r="O15" s="16">
        <f t="shared" si="3"/>
        <v>2.56</v>
      </c>
      <c r="P15" s="16">
        <f t="shared" si="3"/>
        <v>1.35</v>
      </c>
      <c r="Q15" s="16">
        <f t="shared" si="3"/>
        <v>0.31</v>
      </c>
      <c r="R15" s="16">
        <f t="shared" si="3"/>
        <v>1.59</v>
      </c>
      <c r="S15" s="16">
        <f>SUM(K15:R15)</f>
        <v>41.04000000000001</v>
      </c>
      <c r="T15" s="4">
        <v>3</v>
      </c>
      <c r="U15" s="5">
        <f>S15+T15</f>
        <v>44.04000000000001</v>
      </c>
    </row>
    <row r="16" spans="1:21" s="25" customFormat="1" ht="12.75" customHeight="1">
      <c r="A16" s="82"/>
      <c r="B16" s="78" t="s">
        <v>46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29">
        <f>U15-U14</f>
        <v>-7.499999999999979</v>
      </c>
    </row>
    <row r="18" spans="2:21" s="33" customFormat="1" ht="15.75">
      <c r="B18" s="73"/>
      <c r="C18" s="74"/>
      <c r="D18" s="74"/>
      <c r="E18" s="74"/>
      <c r="F18" s="74"/>
      <c r="G18" s="74"/>
      <c r="H18" s="74"/>
      <c r="I18" s="74"/>
      <c r="J18" s="74" t="s">
        <v>52</v>
      </c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  <row r="19" spans="1:21" ht="36.75" customHeight="1">
      <c r="A19" s="81" t="s">
        <v>66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1:21" ht="15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</row>
    <row r="21" ht="12.75">
      <c r="A21" s="1" t="s">
        <v>51</v>
      </c>
    </row>
  </sheetData>
  <sheetProtection/>
  <mergeCells count="9">
    <mergeCell ref="A8:A10"/>
    <mergeCell ref="B13:T13"/>
    <mergeCell ref="B7:T7"/>
    <mergeCell ref="A19:U19"/>
    <mergeCell ref="A5:A7"/>
    <mergeCell ref="A11:A13"/>
    <mergeCell ref="B16:T16"/>
    <mergeCell ref="A14:A16"/>
    <mergeCell ref="B10:T10"/>
  </mergeCells>
  <printOptions horizontalCentered="1"/>
  <pageMargins left="0.2755905511811024" right="0.2362204724409449" top="0.51" bottom="0.57" header="0.2362204724409449" footer="0.2362204724409449"/>
  <pageSetup horizontalDpi="600" verticalDpi="600" orientation="portrait" paperSize="9" scale="80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59"/>
  <sheetViews>
    <sheetView zoomScalePageLayoutView="0" workbookViewId="0" topLeftCell="A1">
      <pane xSplit="1" ySplit="47" topLeftCell="B48" activePane="bottomRight" state="frozen"/>
      <selection pane="topLeft" activeCell="A1" sqref="A1"/>
      <selection pane="topRight" activeCell="B1" sqref="B1"/>
      <selection pane="bottomLeft" activeCell="A48" sqref="A48"/>
      <selection pane="bottomRight" activeCell="B48" sqref="B48"/>
    </sheetView>
  </sheetViews>
  <sheetFormatPr defaultColWidth="9.140625" defaultRowHeight="12.75"/>
  <cols>
    <col min="1" max="1" width="20.57421875" style="17" customWidth="1"/>
    <col min="2" max="2" width="23.421875" style="72" bestFit="1" customWidth="1"/>
    <col min="3" max="4" width="5.00390625" style="1" hidden="1" customWidth="1"/>
    <col min="5" max="5" width="5.7109375" style="1" hidden="1" customWidth="1"/>
    <col min="6" max="10" width="5.00390625" style="1" hidden="1" customWidth="1"/>
    <col min="11" max="11" width="5.421875" style="1" bestFit="1" customWidth="1"/>
    <col min="12" max="12" width="5.140625" style="1" bestFit="1" customWidth="1"/>
    <col min="13" max="13" width="5.8515625" style="1" bestFit="1" customWidth="1"/>
    <col min="14" max="14" width="5.140625" style="1" bestFit="1" customWidth="1"/>
    <col min="15" max="15" width="5.421875" style="1" bestFit="1" customWidth="1"/>
    <col min="16" max="18" width="5.140625" style="1" bestFit="1" customWidth="1"/>
    <col min="19" max="19" width="9.57421875" style="1" bestFit="1" customWidth="1"/>
    <col min="20" max="20" width="9.00390625" style="1" bestFit="1" customWidth="1"/>
    <col min="21" max="21" width="14.7109375" style="1" bestFit="1" customWidth="1"/>
    <col min="22" max="16384" width="9.140625" style="1" customWidth="1"/>
  </cols>
  <sheetData>
    <row r="1" spans="2:21" ht="15">
      <c r="B1" s="21"/>
      <c r="U1" s="30" t="s">
        <v>63</v>
      </c>
    </row>
    <row r="2" spans="1:21" s="27" customFormat="1" ht="18.75">
      <c r="A2" s="28" t="s">
        <v>61</v>
      </c>
      <c r="B2" s="62"/>
      <c r="U2" s="31"/>
    </row>
    <row r="3" spans="1:21" s="61" customFormat="1" ht="71.25">
      <c r="A3" s="56"/>
      <c r="B3" s="63"/>
      <c r="C3" s="57" t="s">
        <v>0</v>
      </c>
      <c r="D3" s="58" t="s">
        <v>1</v>
      </c>
      <c r="E3" s="58" t="s">
        <v>2</v>
      </c>
      <c r="F3" s="58" t="s">
        <v>3</v>
      </c>
      <c r="G3" s="59" t="s">
        <v>4</v>
      </c>
      <c r="H3" s="59" t="s">
        <v>5</v>
      </c>
      <c r="I3" s="59" t="s">
        <v>6</v>
      </c>
      <c r="J3" s="59" t="s">
        <v>7</v>
      </c>
      <c r="K3" s="57" t="s">
        <v>0</v>
      </c>
      <c r="L3" s="58" t="s">
        <v>1</v>
      </c>
      <c r="M3" s="58" t="s">
        <v>2</v>
      </c>
      <c r="N3" s="58" t="s">
        <v>3</v>
      </c>
      <c r="O3" s="59" t="s">
        <v>4</v>
      </c>
      <c r="P3" s="59" t="s">
        <v>5</v>
      </c>
      <c r="Q3" s="59" t="s">
        <v>6</v>
      </c>
      <c r="R3" s="59" t="s">
        <v>7</v>
      </c>
      <c r="S3" s="54" t="s">
        <v>49</v>
      </c>
      <c r="T3" s="55" t="s">
        <v>8</v>
      </c>
      <c r="U3" s="60" t="s">
        <v>50</v>
      </c>
    </row>
    <row r="4" spans="1:21" ht="19.5" customHeight="1" hidden="1">
      <c r="A4" s="87" t="s">
        <v>9</v>
      </c>
      <c r="B4" s="64" t="s">
        <v>53</v>
      </c>
      <c r="C4" s="8">
        <v>50.48524227642277</v>
      </c>
      <c r="D4" s="8">
        <v>11.616632510835117</v>
      </c>
      <c r="E4" s="8">
        <v>72.91843902439024</v>
      </c>
      <c r="F4" s="8">
        <v>3.4098375820819395</v>
      </c>
      <c r="G4" s="8">
        <v>25.358962945222878</v>
      </c>
      <c r="H4" s="8">
        <v>8.899725983739838</v>
      </c>
      <c r="I4" s="8">
        <v>2.8904291407218556</v>
      </c>
      <c r="J4" s="8">
        <v>0</v>
      </c>
      <c r="K4" s="8">
        <v>50.48524227642277</v>
      </c>
      <c r="L4" s="8">
        <v>11.616632510835117</v>
      </c>
      <c r="M4" s="8">
        <v>72.91843902439024</v>
      </c>
      <c r="N4" s="8">
        <v>3.4098375820819395</v>
      </c>
      <c r="O4" s="8">
        <v>25.358962945222878</v>
      </c>
      <c r="P4" s="8">
        <v>8.899725983739838</v>
      </c>
      <c r="Q4" s="8">
        <v>2.8904291407218556</v>
      </c>
      <c r="R4" s="8">
        <v>0</v>
      </c>
      <c r="S4" s="8">
        <v>175.57926946341465</v>
      </c>
      <c r="T4" s="9"/>
      <c r="U4" s="5">
        <f>S4+T4</f>
        <v>175.57926946341465</v>
      </c>
    </row>
    <row r="5" spans="1:21" ht="19.5" customHeight="1" hidden="1">
      <c r="A5" s="83"/>
      <c r="B5" s="65" t="s">
        <v>54</v>
      </c>
      <c r="C5" s="8">
        <v>49.77251484316768</v>
      </c>
      <c r="D5" s="8">
        <v>11.405972001086193</v>
      </c>
      <c r="E5" s="8">
        <v>66.82023097139307</v>
      </c>
      <c r="F5" s="8">
        <v>2.95024812783265</v>
      </c>
      <c r="G5" s="8">
        <v>23.75056032543335</v>
      </c>
      <c r="H5" s="8">
        <v>8.033953265948796</v>
      </c>
      <c r="I5" s="8">
        <v>3.491570285860505</v>
      </c>
      <c r="J5" s="8">
        <v>0</v>
      </c>
      <c r="K5" s="8">
        <v>49.77251484316768</v>
      </c>
      <c r="L5" s="8">
        <v>11.405972001086193</v>
      </c>
      <c r="M5" s="8">
        <v>66.82023097139307</v>
      </c>
      <c r="N5" s="8">
        <v>2.95024812783265</v>
      </c>
      <c r="O5" s="8">
        <v>23.75056032543335</v>
      </c>
      <c r="P5" s="8">
        <v>8.033953265948796</v>
      </c>
      <c r="Q5" s="8">
        <v>3.491570285860505</v>
      </c>
      <c r="R5" s="8">
        <v>0</v>
      </c>
      <c r="S5" s="8">
        <v>166.22504982072223</v>
      </c>
      <c r="T5" s="9"/>
      <c r="U5" s="5">
        <f>S5+T5</f>
        <v>166.22504982072223</v>
      </c>
    </row>
    <row r="6" spans="1:21" ht="19.5" customHeight="1" hidden="1">
      <c r="A6" s="83"/>
      <c r="B6" s="37" t="s">
        <v>55</v>
      </c>
      <c r="C6" s="8">
        <v>27.275382925469753</v>
      </c>
      <c r="D6" s="8">
        <v>6.5700187310104186</v>
      </c>
      <c r="E6" s="8">
        <v>102.8190116979767</v>
      </c>
      <c r="F6" s="8">
        <v>2.1142889494344828</v>
      </c>
      <c r="G6" s="8">
        <v>4.102384244034792</v>
      </c>
      <c r="H6" s="8">
        <v>9.380150956141813</v>
      </c>
      <c r="I6" s="8">
        <v>0.4432406564600584</v>
      </c>
      <c r="J6" s="8">
        <v>2.2883406886089164</v>
      </c>
      <c r="K6" s="8">
        <v>27.275382925469753</v>
      </c>
      <c r="L6" s="8">
        <v>6.5700187310104186</v>
      </c>
      <c r="M6" s="8">
        <v>102.8190116979767</v>
      </c>
      <c r="N6" s="8">
        <v>2.1142889494344828</v>
      </c>
      <c r="O6" s="8">
        <v>4.102384244034792</v>
      </c>
      <c r="P6" s="8">
        <v>9.380150956141813</v>
      </c>
      <c r="Q6" s="8">
        <v>0.4432406564600584</v>
      </c>
      <c r="R6" s="8">
        <v>2.2883406886089164</v>
      </c>
      <c r="S6" s="8">
        <v>154.9928188491369</v>
      </c>
      <c r="T6" s="4">
        <v>5</v>
      </c>
      <c r="U6" s="5">
        <f>S6+T6</f>
        <v>159.9928188491369</v>
      </c>
    </row>
    <row r="7" spans="1:21" ht="12.75" customHeight="1" hidden="1">
      <c r="A7" s="38"/>
      <c r="B7" s="3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0"/>
      <c r="T7" s="11"/>
      <c r="U7" s="41"/>
    </row>
    <row r="8" spans="1:21" ht="19.5" customHeight="1" hidden="1">
      <c r="A8" s="83" t="s">
        <v>10</v>
      </c>
      <c r="B8" s="66" t="s">
        <v>53</v>
      </c>
      <c r="C8" s="12">
        <v>35.22288835817618</v>
      </c>
      <c r="D8" s="12">
        <v>8.408055645644154</v>
      </c>
      <c r="E8" s="12">
        <v>11.610832029427105</v>
      </c>
      <c r="F8" s="12">
        <v>2.4824352547553117</v>
      </c>
      <c r="G8" s="12">
        <v>20.63917509832326</v>
      </c>
      <c r="H8" s="12">
        <v>5.330632188640918</v>
      </c>
      <c r="I8" s="12">
        <v>8.04506841616651</v>
      </c>
      <c r="J8" s="12">
        <v>0</v>
      </c>
      <c r="K8" s="12">
        <v>35.22288835817618</v>
      </c>
      <c r="L8" s="12">
        <v>8.408055645644154</v>
      </c>
      <c r="M8" s="12">
        <v>11.610832029427105</v>
      </c>
      <c r="N8" s="12">
        <v>2.4824352547553117</v>
      </c>
      <c r="O8" s="12">
        <v>20.63917509832326</v>
      </c>
      <c r="P8" s="12">
        <v>5.330632188640918</v>
      </c>
      <c r="Q8" s="12">
        <v>8.04506841616651</v>
      </c>
      <c r="R8" s="12">
        <v>0</v>
      </c>
      <c r="S8" s="12">
        <v>91.73908699113343</v>
      </c>
      <c r="T8" s="9"/>
      <c r="U8" s="5">
        <f>S8+T8</f>
        <v>91.73908699113343</v>
      </c>
    </row>
    <row r="9" spans="1:21" ht="19.5" customHeight="1" hidden="1">
      <c r="A9" s="83"/>
      <c r="B9" s="65" t="s">
        <v>54</v>
      </c>
      <c r="C9" s="8">
        <v>28.929950610746342</v>
      </c>
      <c r="D9" s="8">
        <v>6.905780403169454</v>
      </c>
      <c r="E9" s="8">
        <v>12.107672400450813</v>
      </c>
      <c r="F9" s="8">
        <v>2.2061951183022073</v>
      </c>
      <c r="G9" s="8">
        <v>18.475232436520287</v>
      </c>
      <c r="H9" s="8">
        <v>4.972196136466715</v>
      </c>
      <c r="I9" s="8">
        <v>6.417892994590269</v>
      </c>
      <c r="J9" s="8">
        <v>0</v>
      </c>
      <c r="K9" s="8">
        <v>28.929950610746342</v>
      </c>
      <c r="L9" s="8">
        <v>6.905780403169454</v>
      </c>
      <c r="M9" s="8">
        <v>12.107672400450813</v>
      </c>
      <c r="N9" s="8">
        <v>2.2061951183022073</v>
      </c>
      <c r="O9" s="8">
        <v>18.475232436520287</v>
      </c>
      <c r="P9" s="8">
        <v>4.972196136466715</v>
      </c>
      <c r="Q9" s="8">
        <v>6.417892994590269</v>
      </c>
      <c r="R9" s="8">
        <v>0</v>
      </c>
      <c r="S9" s="8">
        <v>80.01492010024609</v>
      </c>
      <c r="T9" s="9"/>
      <c r="U9" s="5">
        <f>S9+T9</f>
        <v>80.01492010024609</v>
      </c>
    </row>
    <row r="10" spans="1:21" ht="19.5" customHeight="1" hidden="1">
      <c r="A10" s="83"/>
      <c r="B10" s="37" t="s">
        <v>55</v>
      </c>
      <c r="C10" s="8">
        <v>27.175694507558276</v>
      </c>
      <c r="D10" s="8">
        <v>6.547619597849542</v>
      </c>
      <c r="E10" s="8">
        <v>27.0615519919451</v>
      </c>
      <c r="F10" s="8">
        <v>1.7979703729727325</v>
      </c>
      <c r="G10" s="8">
        <v>3.6948330702359904</v>
      </c>
      <c r="H10" s="8">
        <v>2.0175330027126357</v>
      </c>
      <c r="I10" s="8">
        <v>0.4440483951222047</v>
      </c>
      <c r="J10" s="8">
        <v>2.285571511714381</v>
      </c>
      <c r="K10" s="8">
        <v>27.175694507558276</v>
      </c>
      <c r="L10" s="8">
        <v>6.547619597849542</v>
      </c>
      <c r="M10" s="8">
        <v>27.0615519919451</v>
      </c>
      <c r="N10" s="8">
        <v>1.7979703729727325</v>
      </c>
      <c r="O10" s="8">
        <v>3.6948330702359904</v>
      </c>
      <c r="P10" s="8">
        <v>2.0175330027126357</v>
      </c>
      <c r="Q10" s="8">
        <v>0.4440483951222047</v>
      </c>
      <c r="R10" s="8">
        <v>2.285571511714381</v>
      </c>
      <c r="S10" s="8">
        <v>71.02482245011088</v>
      </c>
      <c r="T10" s="4">
        <v>5</v>
      </c>
      <c r="U10" s="5">
        <f>S10+T10</f>
        <v>76.02482245011088</v>
      </c>
    </row>
    <row r="11" spans="1:21" ht="12.75" customHeight="1" hidden="1">
      <c r="A11" s="13"/>
      <c r="B11" s="6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4"/>
    </row>
    <row r="12" spans="1:21" ht="19.5" customHeight="1" hidden="1">
      <c r="A12" s="83" t="s">
        <v>11</v>
      </c>
      <c r="B12" s="66" t="s">
        <v>53</v>
      </c>
      <c r="C12" s="8">
        <v>28.06133792208649</v>
      </c>
      <c r="D12" s="8">
        <v>6.3231069651215</v>
      </c>
      <c r="E12" s="8">
        <v>18.214449074735835</v>
      </c>
      <c r="F12" s="8">
        <v>0</v>
      </c>
      <c r="G12" s="8">
        <v>4.405970368135697</v>
      </c>
      <c r="H12" s="8">
        <v>1.9781081289102445</v>
      </c>
      <c r="I12" s="8">
        <v>1.3727841904874027</v>
      </c>
      <c r="J12" s="8">
        <v>0</v>
      </c>
      <c r="K12" s="8">
        <v>28.06133792208649</v>
      </c>
      <c r="L12" s="8">
        <v>6.3231069651215</v>
      </c>
      <c r="M12" s="8">
        <v>18.214449074735835</v>
      </c>
      <c r="N12" s="8">
        <v>0</v>
      </c>
      <c r="O12" s="8">
        <v>4.405970368135697</v>
      </c>
      <c r="P12" s="8">
        <v>1.9781081289102445</v>
      </c>
      <c r="Q12" s="8">
        <v>1.3727841904874027</v>
      </c>
      <c r="R12" s="8">
        <v>0</v>
      </c>
      <c r="S12" s="8">
        <v>60.35575664947716</v>
      </c>
      <c r="T12" s="9"/>
      <c r="U12" s="5">
        <f>S12+T12</f>
        <v>60.35575664947716</v>
      </c>
    </row>
    <row r="13" spans="1:21" ht="19.5" customHeight="1" hidden="1">
      <c r="A13" s="83"/>
      <c r="B13" s="65" t="s">
        <v>54</v>
      </c>
      <c r="C13" s="8">
        <v>26.012228159202152</v>
      </c>
      <c r="D13" s="8">
        <v>6.06633597977371</v>
      </c>
      <c r="E13" s="8">
        <v>11.317288613194119</v>
      </c>
      <c r="F13" s="8">
        <v>1.433873313487067</v>
      </c>
      <c r="G13" s="8">
        <v>10.802198615870552</v>
      </c>
      <c r="H13" s="8">
        <v>1.618799388247138</v>
      </c>
      <c r="I13" s="8">
        <v>1.3174554334374713</v>
      </c>
      <c r="J13" s="8">
        <v>0</v>
      </c>
      <c r="K13" s="8">
        <v>26.012228159202152</v>
      </c>
      <c r="L13" s="8">
        <v>6.06633597977371</v>
      </c>
      <c r="M13" s="8">
        <v>11.317288613194119</v>
      </c>
      <c r="N13" s="8">
        <v>1.433873313487067</v>
      </c>
      <c r="O13" s="8">
        <v>10.802198615870552</v>
      </c>
      <c r="P13" s="8">
        <v>1.618799388247138</v>
      </c>
      <c r="Q13" s="8">
        <v>1.3174554334374713</v>
      </c>
      <c r="R13" s="8">
        <v>0</v>
      </c>
      <c r="S13" s="8">
        <v>58.568179503212214</v>
      </c>
      <c r="T13" s="9"/>
      <c r="U13" s="5">
        <f>S13+T13</f>
        <v>58.568179503212214</v>
      </c>
    </row>
    <row r="14" spans="1:21" ht="19.5" customHeight="1" hidden="1">
      <c r="A14" s="83"/>
      <c r="B14" s="37" t="s">
        <v>55</v>
      </c>
      <c r="C14" s="8">
        <v>20.930626962301524</v>
      </c>
      <c r="D14" s="8">
        <v>5.041228202471426</v>
      </c>
      <c r="E14" s="8">
        <v>18.13698785604986</v>
      </c>
      <c r="F14" s="8">
        <v>1.8711092202207946</v>
      </c>
      <c r="G14" s="8">
        <v>2.905818956526015</v>
      </c>
      <c r="H14" s="8">
        <v>4.567765093491373</v>
      </c>
      <c r="I14" s="8">
        <v>0.3419825865555379</v>
      </c>
      <c r="J14" s="8">
        <v>1.7566984398900838</v>
      </c>
      <c r="K14" s="8">
        <v>20.930626962301524</v>
      </c>
      <c r="L14" s="8">
        <v>5.041228202471426</v>
      </c>
      <c r="M14" s="8">
        <v>18.13698785604986</v>
      </c>
      <c r="N14" s="8">
        <v>1.8711092202207946</v>
      </c>
      <c r="O14" s="8">
        <v>2.905818956526015</v>
      </c>
      <c r="P14" s="8">
        <v>4.567765093491373</v>
      </c>
      <c r="Q14" s="8">
        <v>0.3419825865555379</v>
      </c>
      <c r="R14" s="8">
        <v>1.7566984398900838</v>
      </c>
      <c r="S14" s="8">
        <v>55.5522173175066</v>
      </c>
      <c r="T14" s="4">
        <v>5</v>
      </c>
      <c r="U14" s="5">
        <f>S14+T14</f>
        <v>60.5522173175066</v>
      </c>
    </row>
    <row r="15" spans="1:21" ht="11.25" customHeight="1" hidden="1">
      <c r="A15" s="13"/>
      <c r="B15" s="67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1"/>
    </row>
    <row r="16" spans="1:21" ht="19.5" customHeight="1" hidden="1">
      <c r="A16" s="83" t="s">
        <v>12</v>
      </c>
      <c r="B16" s="66" t="s">
        <v>53</v>
      </c>
      <c r="C16" s="8">
        <v>25.540531962165936</v>
      </c>
      <c r="D16" s="8">
        <v>6.016471659311828</v>
      </c>
      <c r="E16" s="8">
        <v>15.347946070237063</v>
      </c>
      <c r="F16" s="8">
        <v>2.9071166450627866</v>
      </c>
      <c r="G16" s="8">
        <v>16.809732474522676</v>
      </c>
      <c r="H16" s="8">
        <v>4.457519555358062</v>
      </c>
      <c r="I16" s="8">
        <v>3.9457086123297804</v>
      </c>
      <c r="J16" s="8">
        <v>0</v>
      </c>
      <c r="K16" s="8">
        <v>25.540531962165936</v>
      </c>
      <c r="L16" s="8">
        <v>6.016471659311828</v>
      </c>
      <c r="M16" s="8">
        <v>15.347946070237063</v>
      </c>
      <c r="N16" s="8">
        <v>2.9071166450627866</v>
      </c>
      <c r="O16" s="8">
        <v>16.809732474522676</v>
      </c>
      <c r="P16" s="8">
        <v>4.457519555358062</v>
      </c>
      <c r="Q16" s="8">
        <v>3.9457086123297804</v>
      </c>
      <c r="R16" s="8">
        <v>0</v>
      </c>
      <c r="S16" s="8">
        <v>75.02502697898814</v>
      </c>
      <c r="T16" s="9"/>
      <c r="U16" s="5">
        <f>S16+T16</f>
        <v>75.02502697898814</v>
      </c>
    </row>
    <row r="17" spans="1:21" ht="19.5" customHeight="1" hidden="1">
      <c r="A17" s="83"/>
      <c r="B17" s="65" t="s">
        <v>54</v>
      </c>
      <c r="C17" s="8">
        <v>23.420661990111043</v>
      </c>
      <c r="D17" s="8">
        <v>5.478701245094546</v>
      </c>
      <c r="E17" s="8">
        <v>16.06293712440669</v>
      </c>
      <c r="F17" s="8">
        <v>2.35282100705618</v>
      </c>
      <c r="G17" s="8">
        <v>18.381877962407984</v>
      </c>
      <c r="H17" s="8">
        <v>4.5638833976816695</v>
      </c>
      <c r="I17" s="8">
        <v>3.206141348127486</v>
      </c>
      <c r="J17" s="8">
        <v>0</v>
      </c>
      <c r="K17" s="8">
        <v>23.420661990111043</v>
      </c>
      <c r="L17" s="8">
        <v>5.478701245094546</v>
      </c>
      <c r="M17" s="8">
        <v>16.06293712440669</v>
      </c>
      <c r="N17" s="8">
        <v>2.35282100705618</v>
      </c>
      <c r="O17" s="8">
        <v>18.381877962407984</v>
      </c>
      <c r="P17" s="8">
        <v>4.5638833976816695</v>
      </c>
      <c r="Q17" s="8">
        <v>3.206141348127486</v>
      </c>
      <c r="R17" s="8">
        <v>0</v>
      </c>
      <c r="S17" s="8">
        <v>73.46702407488559</v>
      </c>
      <c r="T17" s="9"/>
      <c r="U17" s="5">
        <f>S17+T17</f>
        <v>73.46702407488559</v>
      </c>
    </row>
    <row r="18" spans="1:21" ht="19.5" customHeight="1" hidden="1">
      <c r="A18" s="83"/>
      <c r="B18" s="37" t="s">
        <v>55</v>
      </c>
      <c r="C18" s="8">
        <v>22.170482429182584</v>
      </c>
      <c r="D18" s="8">
        <v>5.340016664515487</v>
      </c>
      <c r="E18" s="8">
        <v>29.592652445058484</v>
      </c>
      <c r="F18" s="8">
        <v>1.8743608689793783</v>
      </c>
      <c r="G18" s="8">
        <v>3.063306903898836</v>
      </c>
      <c r="H18" s="8">
        <v>4.527308806939682</v>
      </c>
      <c r="I18" s="8">
        <v>0.36489531827013744</v>
      </c>
      <c r="J18" s="8">
        <v>1.8620601892388682</v>
      </c>
      <c r="K18" s="8">
        <v>22.170482429182584</v>
      </c>
      <c r="L18" s="8">
        <v>5.340016664515487</v>
      </c>
      <c r="M18" s="8">
        <v>29.592652445058484</v>
      </c>
      <c r="N18" s="8">
        <v>1.8743608689793783</v>
      </c>
      <c r="O18" s="8">
        <v>3.063306903898836</v>
      </c>
      <c r="P18" s="8">
        <v>4.527308806939682</v>
      </c>
      <c r="Q18" s="8">
        <v>0.36489531827013744</v>
      </c>
      <c r="R18" s="8">
        <v>1.8620601892388682</v>
      </c>
      <c r="S18" s="8">
        <v>68.79508362608345</v>
      </c>
      <c r="T18" s="4">
        <v>5</v>
      </c>
      <c r="U18" s="5">
        <f>S18+T18</f>
        <v>73.79508362608345</v>
      </c>
    </row>
    <row r="19" spans="1:21" ht="12.75" customHeight="1" hidden="1">
      <c r="A19" s="13"/>
      <c r="B19" s="67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</row>
    <row r="20" spans="1:21" ht="19.5" customHeight="1" hidden="1">
      <c r="A20" s="83" t="s">
        <v>13</v>
      </c>
      <c r="B20" s="66" t="s">
        <v>53</v>
      </c>
      <c r="C20" s="8">
        <v>30.479163062340426</v>
      </c>
      <c r="D20" s="8">
        <v>7.118688003602033</v>
      </c>
      <c r="E20" s="8">
        <v>11.127422762565336</v>
      </c>
      <c r="F20" s="8">
        <v>2.5666567756060625</v>
      </c>
      <c r="G20" s="8">
        <v>7.335732845076159</v>
      </c>
      <c r="H20" s="8">
        <v>2.17238902607173</v>
      </c>
      <c r="I20" s="8">
        <v>1.5849052951413596</v>
      </c>
      <c r="J20" s="8">
        <v>0</v>
      </c>
      <c r="K20" s="8">
        <v>30.479163062340426</v>
      </c>
      <c r="L20" s="8">
        <v>7.118688003602033</v>
      </c>
      <c r="M20" s="8">
        <v>11.127422762565336</v>
      </c>
      <c r="N20" s="8">
        <v>2.5666567756060625</v>
      </c>
      <c r="O20" s="8">
        <v>7.335732845076159</v>
      </c>
      <c r="P20" s="8">
        <v>2.17238902607173</v>
      </c>
      <c r="Q20" s="8">
        <v>1.5849052951413596</v>
      </c>
      <c r="R20" s="8">
        <v>0</v>
      </c>
      <c r="S20" s="8">
        <v>62.38495777040312</v>
      </c>
      <c r="T20" s="9"/>
      <c r="U20" s="5">
        <v>62.38495777040312</v>
      </c>
    </row>
    <row r="21" spans="1:21" ht="19.5" customHeight="1" hidden="1">
      <c r="A21" s="83"/>
      <c r="B21" s="65" t="s">
        <v>54</v>
      </c>
      <c r="C21" s="8">
        <v>22.734569414729684</v>
      </c>
      <c r="D21" s="8">
        <v>5.325127327426926</v>
      </c>
      <c r="E21" s="8">
        <v>10.199776960735061</v>
      </c>
      <c r="F21" s="8">
        <v>1.8954692481521012</v>
      </c>
      <c r="G21" s="8">
        <v>7.6532701534916345</v>
      </c>
      <c r="H21" s="8">
        <v>2.8103472767411395</v>
      </c>
      <c r="I21" s="8">
        <v>1.692092283071394</v>
      </c>
      <c r="J21" s="8">
        <v>0</v>
      </c>
      <c r="K21" s="8">
        <v>22.734569414729684</v>
      </c>
      <c r="L21" s="8">
        <v>5.325127327426926</v>
      </c>
      <c r="M21" s="8">
        <v>10.199776960735061</v>
      </c>
      <c r="N21" s="8">
        <v>1.8954692481521012</v>
      </c>
      <c r="O21" s="8">
        <v>7.6532701534916345</v>
      </c>
      <c r="P21" s="8">
        <v>2.8103472767411395</v>
      </c>
      <c r="Q21" s="8">
        <v>1.692092283071394</v>
      </c>
      <c r="R21" s="8">
        <v>0</v>
      </c>
      <c r="S21" s="8">
        <v>52.310652664347934</v>
      </c>
      <c r="T21" s="9"/>
      <c r="U21" s="5">
        <f>S21+T21</f>
        <v>52.310652664347934</v>
      </c>
    </row>
    <row r="22" spans="1:21" ht="19.5" customHeight="1" hidden="1">
      <c r="A22" s="83"/>
      <c r="B22" s="37" t="s">
        <v>55</v>
      </c>
      <c r="C22" s="8">
        <v>19.94295610944639</v>
      </c>
      <c r="D22" s="8">
        <v>4.803160125872159</v>
      </c>
      <c r="E22" s="8">
        <v>14.52996187748594</v>
      </c>
      <c r="F22" s="8">
        <v>1.8435847775812504</v>
      </c>
      <c r="G22" s="8">
        <v>2.7398930367664773</v>
      </c>
      <c r="H22" s="8">
        <v>1.7543578108933389</v>
      </c>
      <c r="I22" s="8">
        <v>0.3255918251572987</v>
      </c>
      <c r="J22" s="8">
        <v>1.6737858288796919</v>
      </c>
      <c r="K22" s="8">
        <v>19.94295610944639</v>
      </c>
      <c r="L22" s="8">
        <v>4.803160125872159</v>
      </c>
      <c r="M22" s="8">
        <v>14.52996187748594</v>
      </c>
      <c r="N22" s="8">
        <v>1.8435847775812504</v>
      </c>
      <c r="O22" s="8">
        <v>2.7398930367664773</v>
      </c>
      <c r="P22" s="8">
        <v>1.7543578108933389</v>
      </c>
      <c r="Q22" s="8">
        <v>0.3255918251572987</v>
      </c>
      <c r="R22" s="8">
        <v>1.6737858288796919</v>
      </c>
      <c r="S22" s="8">
        <v>47.61329139208254</v>
      </c>
      <c r="T22" s="4">
        <v>5</v>
      </c>
      <c r="U22" s="5">
        <f>S22+T22</f>
        <v>52.61329139208254</v>
      </c>
    </row>
    <row r="23" spans="1:21" ht="12" customHeight="1" hidden="1">
      <c r="A23" s="13"/>
      <c r="B23" s="67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  <c r="U23" s="14"/>
    </row>
    <row r="24" spans="1:21" ht="19.5" customHeight="1" hidden="1">
      <c r="A24" s="83" t="s">
        <v>14</v>
      </c>
      <c r="B24" s="66" t="s">
        <v>53</v>
      </c>
      <c r="C24" s="8">
        <v>26.18174588381485</v>
      </c>
      <c r="D24" s="8">
        <v>6.22628098863001</v>
      </c>
      <c r="E24" s="8">
        <v>7.35556383970177</v>
      </c>
      <c r="F24" s="8">
        <v>2.246997669214042</v>
      </c>
      <c r="G24" s="8">
        <v>9.024031640633735</v>
      </c>
      <c r="H24" s="8">
        <v>5.024541783162473</v>
      </c>
      <c r="I24" s="8">
        <v>1.0284477590556074</v>
      </c>
      <c r="J24" s="8">
        <v>0</v>
      </c>
      <c r="K24" s="8">
        <v>26.18174588381485</v>
      </c>
      <c r="L24" s="8">
        <v>6.22628098863001</v>
      </c>
      <c r="M24" s="8">
        <v>7.35556383970177</v>
      </c>
      <c r="N24" s="8">
        <v>2.246997669214042</v>
      </c>
      <c r="O24" s="8">
        <v>9.024031640633735</v>
      </c>
      <c r="P24" s="8">
        <v>5.024541783162473</v>
      </c>
      <c r="Q24" s="8">
        <v>1.0284477590556074</v>
      </c>
      <c r="R24" s="8">
        <v>0</v>
      </c>
      <c r="S24" s="8">
        <v>57.08760956421249</v>
      </c>
      <c r="T24" s="9"/>
      <c r="U24" s="5">
        <f>S24+T24</f>
        <v>57.08760956421249</v>
      </c>
    </row>
    <row r="25" spans="1:21" ht="19.5" customHeight="1" hidden="1">
      <c r="A25" s="83"/>
      <c r="B25" s="65" t="s">
        <v>54</v>
      </c>
      <c r="C25" s="8">
        <v>22.38651363571308</v>
      </c>
      <c r="D25" s="8">
        <v>5.3237368077089275</v>
      </c>
      <c r="E25" s="8">
        <v>6.245169094054235</v>
      </c>
      <c r="F25" s="8">
        <v>1.8310434536589117</v>
      </c>
      <c r="G25" s="8">
        <v>8.145532748530046</v>
      </c>
      <c r="H25" s="8">
        <v>4.094420953677877</v>
      </c>
      <c r="I25" s="8">
        <v>0.8635733085529873</v>
      </c>
      <c r="J25" s="8">
        <v>0</v>
      </c>
      <c r="K25" s="8">
        <v>22.38651363571308</v>
      </c>
      <c r="L25" s="8">
        <v>5.3237368077089275</v>
      </c>
      <c r="M25" s="8">
        <v>6.245169094054235</v>
      </c>
      <c r="N25" s="8">
        <v>1.8310434536589117</v>
      </c>
      <c r="O25" s="8">
        <v>8.145532748530046</v>
      </c>
      <c r="P25" s="8">
        <v>4.094420953677877</v>
      </c>
      <c r="Q25" s="8">
        <v>0.8635733085529873</v>
      </c>
      <c r="R25" s="8">
        <v>0</v>
      </c>
      <c r="S25" s="8">
        <v>48.88999000189607</v>
      </c>
      <c r="T25" s="9"/>
      <c r="U25" s="5">
        <f>S25+T25</f>
        <v>48.88999000189607</v>
      </c>
    </row>
    <row r="26" spans="1:21" ht="19.5" customHeight="1" hidden="1">
      <c r="A26" s="83"/>
      <c r="B26" s="37" t="s">
        <v>55</v>
      </c>
      <c r="C26" s="8">
        <v>20.375465106058122</v>
      </c>
      <c r="D26" s="8">
        <v>4.907555570414149</v>
      </c>
      <c r="E26" s="8">
        <v>11.088414750226752</v>
      </c>
      <c r="F26" s="8">
        <v>1.8934126818870627</v>
      </c>
      <c r="G26" s="8">
        <v>2.7514792995751747</v>
      </c>
      <c r="H26" s="8">
        <v>1.1988223554810782</v>
      </c>
      <c r="I26" s="8">
        <v>0.33337785840113615</v>
      </c>
      <c r="J26" s="8">
        <v>1.710307256993794</v>
      </c>
      <c r="K26" s="8">
        <v>20.375465106058122</v>
      </c>
      <c r="L26" s="8">
        <v>4.907555570414149</v>
      </c>
      <c r="M26" s="8">
        <v>11.088414750226752</v>
      </c>
      <c r="N26" s="8">
        <v>1.8934126818870627</v>
      </c>
      <c r="O26" s="8">
        <v>2.7514792995751747</v>
      </c>
      <c r="P26" s="8">
        <v>1.1988223554810782</v>
      </c>
      <c r="Q26" s="8">
        <v>0.33337785840113615</v>
      </c>
      <c r="R26" s="8">
        <v>1.710307256993794</v>
      </c>
      <c r="S26" s="8">
        <v>44.258834879037266</v>
      </c>
      <c r="T26" s="4">
        <v>5</v>
      </c>
      <c r="U26" s="5">
        <f>S26+T26</f>
        <v>49.258834879037266</v>
      </c>
    </row>
    <row r="27" spans="1:21" ht="12" customHeight="1" hidden="1">
      <c r="A27" s="13"/>
      <c r="B27" s="68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14"/>
    </row>
    <row r="28" spans="1:21" ht="19.5" customHeight="1" hidden="1">
      <c r="A28" s="83" t="s">
        <v>15</v>
      </c>
      <c r="B28" s="66" t="s">
        <v>53</v>
      </c>
      <c r="C28" s="8">
        <v>25.140235198643587</v>
      </c>
      <c r="D28" s="8">
        <v>5.762466599351857</v>
      </c>
      <c r="E28" s="8">
        <v>15.174275963510155</v>
      </c>
      <c r="F28" s="8">
        <v>2.835448309984904</v>
      </c>
      <c r="G28" s="8">
        <v>9.467616634208097</v>
      </c>
      <c r="H28" s="8">
        <v>2.6555636869524895</v>
      </c>
      <c r="I28" s="8">
        <v>1.717290115598253</v>
      </c>
      <c r="J28" s="8">
        <v>0</v>
      </c>
      <c r="K28" s="8">
        <v>25.140235198643587</v>
      </c>
      <c r="L28" s="8">
        <v>5.762466599351857</v>
      </c>
      <c r="M28" s="8">
        <v>15.174275963510155</v>
      </c>
      <c r="N28" s="8">
        <v>2.835448309984904</v>
      </c>
      <c r="O28" s="8">
        <v>9.467616634208097</v>
      </c>
      <c r="P28" s="8">
        <v>2.6555636869524895</v>
      </c>
      <c r="Q28" s="8">
        <v>1.717290115598253</v>
      </c>
      <c r="R28" s="8">
        <v>0</v>
      </c>
      <c r="S28" s="8">
        <v>62.75289650824934</v>
      </c>
      <c r="T28" s="9"/>
      <c r="U28" s="5">
        <f>S28+T28</f>
        <v>62.75289650824934</v>
      </c>
    </row>
    <row r="29" spans="1:21" ht="19.5" customHeight="1" hidden="1">
      <c r="A29" s="83"/>
      <c r="B29" s="65" t="s">
        <v>54</v>
      </c>
      <c r="C29" s="8">
        <v>25.091736503840583</v>
      </c>
      <c r="D29" s="8">
        <v>5.7488946377973384</v>
      </c>
      <c r="E29" s="8">
        <v>13.601230294828147</v>
      </c>
      <c r="F29" s="8">
        <v>2.315453718573923</v>
      </c>
      <c r="G29" s="8">
        <v>10.401192510821026</v>
      </c>
      <c r="H29" s="8">
        <v>3.4533981993072107</v>
      </c>
      <c r="I29" s="8">
        <v>1.208242804893882</v>
      </c>
      <c r="J29" s="8">
        <v>0</v>
      </c>
      <c r="K29" s="8">
        <v>25.091736503840583</v>
      </c>
      <c r="L29" s="8">
        <v>5.7488946377973384</v>
      </c>
      <c r="M29" s="8">
        <v>13.601230294828147</v>
      </c>
      <c r="N29" s="8">
        <v>2.315453718573923</v>
      </c>
      <c r="O29" s="8">
        <v>10.401192510821026</v>
      </c>
      <c r="P29" s="8">
        <v>3.4533981993072107</v>
      </c>
      <c r="Q29" s="8">
        <v>1.208242804893882</v>
      </c>
      <c r="R29" s="8">
        <v>0</v>
      </c>
      <c r="S29" s="8">
        <v>61.82014867006211</v>
      </c>
      <c r="T29" s="9"/>
      <c r="U29" s="5">
        <f>S29+T29</f>
        <v>61.82014867006211</v>
      </c>
    </row>
    <row r="30" spans="1:21" ht="19.5" customHeight="1" hidden="1">
      <c r="A30" s="83"/>
      <c r="B30" s="37" t="s">
        <v>55</v>
      </c>
      <c r="C30" s="8">
        <v>14.993813787644246</v>
      </c>
      <c r="D30" s="8">
        <v>3.6141410005708874</v>
      </c>
      <c r="E30" s="8">
        <v>16.167955604214765</v>
      </c>
      <c r="F30" s="8">
        <v>1.2622430952324484</v>
      </c>
      <c r="G30" s="8">
        <v>1.979905055290825</v>
      </c>
      <c r="H30" s="8">
        <v>1.5443912815208052</v>
      </c>
      <c r="I30" s="8">
        <v>0.31279203272367223</v>
      </c>
      <c r="J30" s="8">
        <v>1.2352119008677431</v>
      </c>
      <c r="K30" s="8">
        <v>14.993813787644246</v>
      </c>
      <c r="L30" s="8">
        <v>3.6141410005708874</v>
      </c>
      <c r="M30" s="8">
        <v>16.167955604214765</v>
      </c>
      <c r="N30" s="8">
        <v>1.2622430952324484</v>
      </c>
      <c r="O30" s="8">
        <v>1.979905055290825</v>
      </c>
      <c r="P30" s="8">
        <v>1.5443912815208052</v>
      </c>
      <c r="Q30" s="8">
        <v>0.31279203272367223</v>
      </c>
      <c r="R30" s="8">
        <v>1.2352119008677431</v>
      </c>
      <c r="S30" s="8">
        <v>41.110453758065404</v>
      </c>
      <c r="T30" s="4">
        <v>5</v>
      </c>
      <c r="U30" s="5">
        <f>S30+T30</f>
        <v>46.110453758065404</v>
      </c>
    </row>
    <row r="31" spans="1:21" ht="12" customHeight="1" hidden="1">
      <c r="A31" s="13"/>
      <c r="B31" s="67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1"/>
      <c r="U31" s="41"/>
    </row>
    <row r="32" spans="1:21" ht="19.5" customHeight="1" hidden="1">
      <c r="A32" s="83" t="s">
        <v>16</v>
      </c>
      <c r="B32" s="66" t="s">
        <v>53</v>
      </c>
      <c r="C32" s="12">
        <v>21.409013725767654</v>
      </c>
      <c r="D32" s="12">
        <v>5.074359292248422</v>
      </c>
      <c r="E32" s="12">
        <v>3.2731710768359985</v>
      </c>
      <c r="F32" s="12">
        <v>1.4781735446166961</v>
      </c>
      <c r="G32" s="12">
        <v>4.097123067195574</v>
      </c>
      <c r="H32" s="12">
        <v>3.098597101214902</v>
      </c>
      <c r="I32" s="12">
        <v>2.114327600760508</v>
      </c>
      <c r="J32" s="12">
        <v>0</v>
      </c>
      <c r="K32" s="12">
        <v>21.409013725767654</v>
      </c>
      <c r="L32" s="12">
        <v>5.074359292248422</v>
      </c>
      <c r="M32" s="12">
        <v>3.2731710768359985</v>
      </c>
      <c r="N32" s="12">
        <v>1.4781735446166961</v>
      </c>
      <c r="O32" s="12">
        <v>4.097123067195574</v>
      </c>
      <c r="P32" s="12">
        <v>3.098597101214902</v>
      </c>
      <c r="Q32" s="12">
        <v>2.114327600760508</v>
      </c>
      <c r="R32" s="12">
        <v>0</v>
      </c>
      <c r="S32" s="12">
        <v>40.544765408639755</v>
      </c>
      <c r="T32" s="9"/>
      <c r="U32" s="5">
        <f>S32+T32</f>
        <v>40.544765408639755</v>
      </c>
    </row>
    <row r="33" spans="1:21" ht="19.5" customHeight="1" hidden="1">
      <c r="A33" s="83"/>
      <c r="B33" s="65" t="s">
        <v>54</v>
      </c>
      <c r="C33" s="12">
        <v>19.438541969209204</v>
      </c>
      <c r="D33" s="12">
        <v>4.607321606446423</v>
      </c>
      <c r="E33" s="12">
        <v>7.657288916222884</v>
      </c>
      <c r="F33" s="12">
        <v>1.7797440382724394</v>
      </c>
      <c r="G33" s="12">
        <v>5.361940834986792</v>
      </c>
      <c r="H33" s="12">
        <v>2.9354598937380123</v>
      </c>
      <c r="I33" s="12">
        <v>3.3316479739743508</v>
      </c>
      <c r="J33" s="12">
        <v>0</v>
      </c>
      <c r="K33" s="12">
        <v>19.438541969209204</v>
      </c>
      <c r="L33" s="12">
        <v>4.607321606446423</v>
      </c>
      <c r="M33" s="12">
        <v>7.657288916222884</v>
      </c>
      <c r="N33" s="12">
        <v>1.7797440382724394</v>
      </c>
      <c r="O33" s="12">
        <v>5.361940834986792</v>
      </c>
      <c r="P33" s="12">
        <v>2.9354598937380123</v>
      </c>
      <c r="Q33" s="12">
        <v>3.3316479739743508</v>
      </c>
      <c r="R33" s="12">
        <v>0</v>
      </c>
      <c r="S33" s="12">
        <v>45.11194523285011</v>
      </c>
      <c r="T33" s="9"/>
      <c r="U33" s="5">
        <f>S33+T33</f>
        <v>45.11194523285011</v>
      </c>
    </row>
    <row r="34" spans="1:21" ht="19.5" customHeight="1" hidden="1">
      <c r="A34" s="83"/>
      <c r="B34" s="37" t="s">
        <v>55</v>
      </c>
      <c r="C34" s="12">
        <v>18.478692523376985</v>
      </c>
      <c r="D34" s="12">
        <v>4.450705732701248</v>
      </c>
      <c r="E34" s="12">
        <v>9.650125333318584</v>
      </c>
      <c r="F34" s="12">
        <v>1.6968812755533087</v>
      </c>
      <c r="G34" s="12">
        <v>2.500094302172928</v>
      </c>
      <c r="H34" s="12">
        <v>2.148919988467038</v>
      </c>
      <c r="I34" s="12">
        <v>0.3014862482590157</v>
      </c>
      <c r="J34" s="12">
        <v>1.550681730379222</v>
      </c>
      <c r="K34" s="12">
        <v>18.478692523376985</v>
      </c>
      <c r="L34" s="12">
        <v>4.450705732701248</v>
      </c>
      <c r="M34" s="12">
        <v>9.650125333318584</v>
      </c>
      <c r="N34" s="12">
        <v>1.6968812755533087</v>
      </c>
      <c r="O34" s="12">
        <v>2.500094302172928</v>
      </c>
      <c r="P34" s="12">
        <v>2.148919988467038</v>
      </c>
      <c r="Q34" s="12">
        <v>0.3014862482590157</v>
      </c>
      <c r="R34" s="12">
        <v>1.550681730379222</v>
      </c>
      <c r="S34" s="12">
        <v>40.77758713422833</v>
      </c>
      <c r="T34" s="4">
        <v>5</v>
      </c>
      <c r="U34" s="5">
        <f>S34+T34</f>
        <v>45.77758713422833</v>
      </c>
    </row>
    <row r="35" spans="1:21" ht="14.25" customHeight="1" hidden="1">
      <c r="A35" s="13"/>
      <c r="B35" s="67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11"/>
      <c r="U35" s="41"/>
    </row>
    <row r="36" spans="1:21" ht="19.5" customHeight="1" hidden="1">
      <c r="A36" s="83" t="s">
        <v>17</v>
      </c>
      <c r="B36" s="66" t="s">
        <v>53</v>
      </c>
      <c r="C36" s="8">
        <v>29.543151484694857</v>
      </c>
      <c r="D36" s="8">
        <v>6.992852213365901</v>
      </c>
      <c r="E36" s="8">
        <v>6.969360154898975</v>
      </c>
      <c r="F36" s="8">
        <v>0.7588423962043839</v>
      </c>
      <c r="G36" s="8">
        <v>8.442678659354184</v>
      </c>
      <c r="H36" s="8">
        <v>2.33510205891482</v>
      </c>
      <c r="I36" s="8">
        <v>1.773109770524516</v>
      </c>
      <c r="J36" s="8">
        <v>0</v>
      </c>
      <c r="K36" s="8">
        <v>29.543151484694857</v>
      </c>
      <c r="L36" s="8">
        <v>6.992852213365901</v>
      </c>
      <c r="M36" s="8">
        <v>6.969360154898975</v>
      </c>
      <c r="N36" s="8">
        <v>0.7588423962043839</v>
      </c>
      <c r="O36" s="8">
        <v>8.442678659354184</v>
      </c>
      <c r="P36" s="8">
        <v>2.33510205891482</v>
      </c>
      <c r="Q36" s="8">
        <v>1.773109770524516</v>
      </c>
      <c r="R36" s="8">
        <v>0</v>
      </c>
      <c r="S36" s="8">
        <v>56.81509673795764</v>
      </c>
      <c r="T36" s="9"/>
      <c r="U36" s="5">
        <f>S36+T36</f>
        <v>56.81509673795764</v>
      </c>
    </row>
    <row r="37" spans="1:21" ht="19.5" customHeight="1" hidden="1">
      <c r="A37" s="83"/>
      <c r="B37" s="65" t="s">
        <v>54</v>
      </c>
      <c r="C37" s="8">
        <v>27.28297946865698</v>
      </c>
      <c r="D37" s="8">
        <v>6.261442414995574</v>
      </c>
      <c r="E37" s="8">
        <v>7.994333111637711</v>
      </c>
      <c r="F37" s="8">
        <v>1.2181767830192844</v>
      </c>
      <c r="G37" s="8">
        <v>8.25652051220261</v>
      </c>
      <c r="H37" s="8">
        <v>2.7643948342173674</v>
      </c>
      <c r="I37" s="8">
        <v>2.1152277979935925</v>
      </c>
      <c r="J37" s="8">
        <v>0</v>
      </c>
      <c r="K37" s="8">
        <v>27.28297946865698</v>
      </c>
      <c r="L37" s="8">
        <v>6.261442414995574</v>
      </c>
      <c r="M37" s="8">
        <v>7.994333111637711</v>
      </c>
      <c r="N37" s="8">
        <v>1.2181767830192844</v>
      </c>
      <c r="O37" s="8">
        <v>8.25652051220261</v>
      </c>
      <c r="P37" s="8">
        <v>2.7643948342173674</v>
      </c>
      <c r="Q37" s="8">
        <v>2.1152277979935925</v>
      </c>
      <c r="R37" s="8">
        <v>0</v>
      </c>
      <c r="S37" s="8">
        <v>55.893074922723116</v>
      </c>
      <c r="T37" s="9"/>
      <c r="U37" s="5">
        <f>S37+T37</f>
        <v>55.893074922723116</v>
      </c>
    </row>
    <row r="38" spans="1:21" ht="19.5" customHeight="1" hidden="1">
      <c r="A38" s="83"/>
      <c r="B38" s="37" t="s">
        <v>55</v>
      </c>
      <c r="C38" s="8">
        <v>20.74763882849937</v>
      </c>
      <c r="D38" s="8">
        <v>4.9972062383465055</v>
      </c>
      <c r="E38" s="8">
        <v>13.421073718830511</v>
      </c>
      <c r="F38" s="8">
        <v>1.925573334305917</v>
      </c>
      <c r="G38" s="8">
        <v>2.796454344919146</v>
      </c>
      <c r="H38" s="8">
        <v>1.2250199426243271</v>
      </c>
      <c r="I38" s="8">
        <v>0.3391511988565144</v>
      </c>
      <c r="J38" s="8">
        <v>1.7413537943038515</v>
      </c>
      <c r="K38" s="8">
        <v>20.74763882849937</v>
      </c>
      <c r="L38" s="8">
        <v>4.9972062383465055</v>
      </c>
      <c r="M38" s="8">
        <v>13.421073718830511</v>
      </c>
      <c r="N38" s="8">
        <v>1.925573334305917</v>
      </c>
      <c r="O38" s="8">
        <v>2.796454344919146</v>
      </c>
      <c r="P38" s="8">
        <v>1.2250199426243271</v>
      </c>
      <c r="Q38" s="8">
        <v>0.3391511988565144</v>
      </c>
      <c r="R38" s="8">
        <v>1.7413537943038515</v>
      </c>
      <c r="S38" s="8">
        <v>47.19347140068614</v>
      </c>
      <c r="T38" s="4">
        <v>5</v>
      </c>
      <c r="U38" s="5">
        <f>S38+T38</f>
        <v>52.19347140068614</v>
      </c>
    </row>
    <row r="39" spans="1:21" ht="11.25" customHeight="1" hidden="1">
      <c r="A39" s="13"/>
      <c r="B39" s="67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1"/>
    </row>
    <row r="40" spans="1:21" ht="19.5" customHeight="1" hidden="1">
      <c r="A40" s="88" t="s">
        <v>18</v>
      </c>
      <c r="B40" s="66" t="s">
        <v>53</v>
      </c>
      <c r="C40" s="8">
        <v>27.88160752000476</v>
      </c>
      <c r="D40" s="8">
        <v>6.561868961191222</v>
      </c>
      <c r="E40" s="8">
        <v>13.189378389901934</v>
      </c>
      <c r="F40" s="8">
        <v>2.889605689432098</v>
      </c>
      <c r="G40" s="8">
        <v>14.351362703382165</v>
      </c>
      <c r="H40" s="8">
        <v>3.563613647856739</v>
      </c>
      <c r="I40" s="8">
        <v>3.3473941756769188</v>
      </c>
      <c r="J40" s="8">
        <v>0</v>
      </c>
      <c r="K40" s="8">
        <v>27.88160752000476</v>
      </c>
      <c r="L40" s="8">
        <v>6.561868961191222</v>
      </c>
      <c r="M40" s="8">
        <v>13.189378389901934</v>
      </c>
      <c r="N40" s="8">
        <v>2.889605689432098</v>
      </c>
      <c r="O40" s="8">
        <v>14.351362703382165</v>
      </c>
      <c r="P40" s="8">
        <v>3.563613647856739</v>
      </c>
      <c r="Q40" s="8">
        <v>3.3473941756769188</v>
      </c>
      <c r="R40" s="8">
        <v>0</v>
      </c>
      <c r="S40" s="8">
        <v>71.78483108744584</v>
      </c>
      <c r="T40" s="9"/>
      <c r="U40" s="5">
        <f>S40+T40</f>
        <v>71.78483108744584</v>
      </c>
    </row>
    <row r="41" spans="1:21" ht="19.5" customHeight="1" hidden="1">
      <c r="A41" s="88"/>
      <c r="B41" s="65" t="s">
        <v>54</v>
      </c>
      <c r="C41" s="8">
        <v>21.84455879660041</v>
      </c>
      <c r="D41" s="8">
        <v>5.145317842335222</v>
      </c>
      <c r="E41" s="8">
        <v>9.843511636110254</v>
      </c>
      <c r="F41" s="8">
        <v>1.8600475810201573</v>
      </c>
      <c r="G41" s="8">
        <v>12.715958754719283</v>
      </c>
      <c r="H41" s="8">
        <v>4.378943409691639</v>
      </c>
      <c r="I41" s="8">
        <v>2.8984894000392627</v>
      </c>
      <c r="J41" s="8">
        <v>0</v>
      </c>
      <c r="K41" s="8">
        <v>21.84455879660041</v>
      </c>
      <c r="L41" s="8">
        <v>5.145317842335222</v>
      </c>
      <c r="M41" s="8">
        <v>9.843511636110254</v>
      </c>
      <c r="N41" s="8">
        <v>1.8600475810201573</v>
      </c>
      <c r="O41" s="8">
        <v>12.715958754719283</v>
      </c>
      <c r="P41" s="8">
        <v>4.378943409691639</v>
      </c>
      <c r="Q41" s="8">
        <v>2.8984894000392627</v>
      </c>
      <c r="R41" s="8">
        <v>0</v>
      </c>
      <c r="S41" s="8">
        <v>58.68682742051623</v>
      </c>
      <c r="T41" s="9"/>
      <c r="U41" s="5">
        <f>S41+T41</f>
        <v>58.68682742051623</v>
      </c>
    </row>
    <row r="42" spans="1:21" ht="19.5" customHeight="1" hidden="1">
      <c r="A42" s="88"/>
      <c r="B42" s="37" t="s">
        <v>55</v>
      </c>
      <c r="C42" s="8">
        <v>20.1827517104861</v>
      </c>
      <c r="D42" s="8">
        <v>4.861374950058988</v>
      </c>
      <c r="E42" s="8">
        <v>13.68075225957542</v>
      </c>
      <c r="F42" s="8">
        <v>1.7838389183808074</v>
      </c>
      <c r="G42" s="8">
        <v>2.7176896834459168</v>
      </c>
      <c r="H42" s="8">
        <v>1.6666725077001285</v>
      </c>
      <c r="I42" s="8">
        <v>0.3298806037030135</v>
      </c>
      <c r="J42" s="8">
        <v>1.6942524683944586</v>
      </c>
      <c r="K42" s="8">
        <v>20.1827517104861</v>
      </c>
      <c r="L42" s="8">
        <v>4.861374950058988</v>
      </c>
      <c r="M42" s="8">
        <v>13.68075225957542</v>
      </c>
      <c r="N42" s="8">
        <v>1.7838389183808074</v>
      </c>
      <c r="O42" s="8">
        <v>2.7176896834459168</v>
      </c>
      <c r="P42" s="8">
        <v>1.6666725077001285</v>
      </c>
      <c r="Q42" s="8">
        <v>0.3298806037030135</v>
      </c>
      <c r="R42" s="8">
        <v>1.6942524683944586</v>
      </c>
      <c r="S42" s="8">
        <v>46.91721310174484</v>
      </c>
      <c r="T42" s="15">
        <v>5</v>
      </c>
      <c r="U42" s="16">
        <f>S42+T42</f>
        <v>51.91721310174484</v>
      </c>
    </row>
    <row r="43" spans="1:21" ht="15.75" customHeight="1" hidden="1">
      <c r="A43" s="44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10"/>
      <c r="U43" s="45"/>
    </row>
    <row r="44" spans="1:21" ht="19.5" customHeight="1" hidden="1">
      <c r="A44" s="83" t="s">
        <v>19</v>
      </c>
      <c r="B44" s="66" t="s">
        <v>53</v>
      </c>
      <c r="C44" s="8">
        <v>25.73533394002619</v>
      </c>
      <c r="D44" s="8">
        <v>6.048403389608411</v>
      </c>
      <c r="E44" s="8">
        <v>3.601913302110847</v>
      </c>
      <c r="F44" s="8">
        <v>0.7300376679925221</v>
      </c>
      <c r="G44" s="8">
        <v>7.264936763458525</v>
      </c>
      <c r="H44" s="8">
        <v>2.794553081925732</v>
      </c>
      <c r="I44" s="8">
        <v>1.6415377228554875</v>
      </c>
      <c r="J44" s="8">
        <v>0</v>
      </c>
      <c r="K44" s="8">
        <v>25.73533394002619</v>
      </c>
      <c r="L44" s="8">
        <v>6.048403389608411</v>
      </c>
      <c r="M44" s="8">
        <v>3.601913302110847</v>
      </c>
      <c r="N44" s="8">
        <v>0.7300376679925221</v>
      </c>
      <c r="O44" s="8">
        <v>7.264936763458525</v>
      </c>
      <c r="P44" s="8">
        <v>2.794553081925732</v>
      </c>
      <c r="Q44" s="8">
        <v>1.6415377228554875</v>
      </c>
      <c r="R44" s="8">
        <v>0</v>
      </c>
      <c r="S44" s="8">
        <v>47.81671586797771</v>
      </c>
      <c r="T44" s="9"/>
      <c r="U44" s="5">
        <f>S44+T44</f>
        <v>47.81671586797771</v>
      </c>
    </row>
    <row r="45" spans="1:21" ht="19.5" customHeight="1" hidden="1">
      <c r="A45" s="83"/>
      <c r="B45" s="65" t="s">
        <v>54</v>
      </c>
      <c r="C45" s="8">
        <v>21.939629016248976</v>
      </c>
      <c r="D45" s="8">
        <v>5.152685475842549</v>
      </c>
      <c r="E45" s="8">
        <v>5.53497769586705</v>
      </c>
      <c r="F45" s="8">
        <v>1.593580860722321</v>
      </c>
      <c r="G45" s="8">
        <v>6.208137286926392</v>
      </c>
      <c r="H45" s="8">
        <v>1.9787438128741441</v>
      </c>
      <c r="I45" s="8">
        <v>1.344839280799028</v>
      </c>
      <c r="J45" s="8">
        <v>0</v>
      </c>
      <c r="K45" s="8">
        <v>21.939629016248976</v>
      </c>
      <c r="L45" s="8">
        <v>5.152685475842549</v>
      </c>
      <c r="M45" s="8">
        <v>5.53497769586705</v>
      </c>
      <c r="N45" s="8">
        <v>1.593580860722321</v>
      </c>
      <c r="O45" s="8">
        <v>6.208137286926392</v>
      </c>
      <c r="P45" s="8">
        <v>1.9787438128741441</v>
      </c>
      <c r="Q45" s="8">
        <v>1.344839280799028</v>
      </c>
      <c r="R45" s="8">
        <v>0</v>
      </c>
      <c r="S45" s="8">
        <v>43.75259342928045</v>
      </c>
      <c r="T45" s="9"/>
      <c r="U45" s="5">
        <f>S45+T45</f>
        <v>43.75259342928045</v>
      </c>
    </row>
    <row r="46" spans="1:21" ht="19.5" customHeight="1" hidden="1">
      <c r="A46" s="83"/>
      <c r="B46" s="37" t="s">
        <v>55</v>
      </c>
      <c r="C46" s="8">
        <v>18.71994623562264</v>
      </c>
      <c r="D46" s="8">
        <v>4.5087853465066425</v>
      </c>
      <c r="E46" s="8">
        <v>7.913183566007114</v>
      </c>
      <c r="F46" s="8">
        <v>1.714474709823964</v>
      </c>
      <c r="G46" s="8">
        <v>2.520244242790712</v>
      </c>
      <c r="H46" s="8">
        <v>1.1399161427586098</v>
      </c>
      <c r="I46" s="8">
        <v>0.3060655066577845</v>
      </c>
      <c r="J46" s="8">
        <v>1.5716221890986155</v>
      </c>
      <c r="K46" s="8">
        <v>18.71994623562264</v>
      </c>
      <c r="L46" s="8">
        <v>4.5087853465066425</v>
      </c>
      <c r="M46" s="8">
        <v>7.913183566007114</v>
      </c>
      <c r="N46" s="8">
        <v>1.714474709823964</v>
      </c>
      <c r="O46" s="8">
        <v>2.520244242790712</v>
      </c>
      <c r="P46" s="8">
        <v>1.1399161427586098</v>
      </c>
      <c r="Q46" s="8">
        <v>0.3060655066577845</v>
      </c>
      <c r="R46" s="8">
        <v>1.5716221890986155</v>
      </c>
      <c r="S46" s="8">
        <v>38.394237939266084</v>
      </c>
      <c r="T46" s="4">
        <v>5</v>
      </c>
      <c r="U46" s="5">
        <f>S46+T46</f>
        <v>43.394237939266084</v>
      </c>
    </row>
    <row r="47" spans="1:21" ht="14.25" customHeight="1" hidden="1">
      <c r="A47" s="36"/>
      <c r="B47" s="46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10"/>
      <c r="U47" s="45"/>
    </row>
    <row r="48" spans="1:21" ht="24">
      <c r="A48" s="84" t="s">
        <v>20</v>
      </c>
      <c r="B48" s="18" t="s">
        <v>58</v>
      </c>
      <c r="C48" s="8">
        <v>21.64</v>
      </c>
      <c r="D48" s="8">
        <v>5.18</v>
      </c>
      <c r="E48" s="8">
        <v>7.26</v>
      </c>
      <c r="F48" s="8">
        <v>1.1</v>
      </c>
      <c r="G48" s="8">
        <v>8.01</v>
      </c>
      <c r="H48" s="8">
        <v>2.02</v>
      </c>
      <c r="I48" s="8">
        <v>1.78</v>
      </c>
      <c r="J48" s="8">
        <v>0</v>
      </c>
      <c r="K48" s="8">
        <f>ROUND(C48,2)</f>
        <v>21.64</v>
      </c>
      <c r="L48" s="8">
        <f aca="true" t="shared" si="0" ref="L48:R48">ROUND(D48,2)</f>
        <v>5.18</v>
      </c>
      <c r="M48" s="8">
        <f t="shared" si="0"/>
        <v>7.26</v>
      </c>
      <c r="N48" s="8">
        <f t="shared" si="0"/>
        <v>1.1</v>
      </c>
      <c r="O48" s="8">
        <f t="shared" si="0"/>
        <v>8.01</v>
      </c>
      <c r="P48" s="8">
        <f t="shared" si="0"/>
        <v>2.02</v>
      </c>
      <c r="Q48" s="8">
        <f t="shared" si="0"/>
        <v>1.78</v>
      </c>
      <c r="R48" s="8">
        <f t="shared" si="0"/>
        <v>0</v>
      </c>
      <c r="S48" s="8">
        <f>SUM(K48:R48)</f>
        <v>46.99</v>
      </c>
      <c r="T48" s="8"/>
      <c r="U48" s="16">
        <f>S48</f>
        <v>46.99</v>
      </c>
    </row>
    <row r="49" spans="1:21" ht="24">
      <c r="A49" s="84"/>
      <c r="B49" s="18" t="s">
        <v>57</v>
      </c>
      <c r="C49" s="8">
        <v>26.915186996026243</v>
      </c>
      <c r="D49" s="8">
        <v>6.307034851619346</v>
      </c>
      <c r="E49" s="8">
        <v>9.466479998852344</v>
      </c>
      <c r="F49" s="8">
        <v>2.108178135795085</v>
      </c>
      <c r="G49" s="8">
        <v>8.49084030477694</v>
      </c>
      <c r="H49" s="8">
        <v>2.9486515706570717</v>
      </c>
      <c r="I49" s="8">
        <v>1.873716133081295</v>
      </c>
      <c r="J49" s="8">
        <v>0</v>
      </c>
      <c r="K49" s="8">
        <f>ROUND(C49,2)</f>
        <v>26.92</v>
      </c>
      <c r="L49" s="8">
        <f aca="true" t="shared" si="1" ref="L49:R49">ROUND(D49,2)</f>
        <v>6.31</v>
      </c>
      <c r="M49" s="8">
        <f t="shared" si="1"/>
        <v>9.47</v>
      </c>
      <c r="N49" s="8">
        <f t="shared" si="1"/>
        <v>2.11</v>
      </c>
      <c r="O49" s="8">
        <f t="shared" si="1"/>
        <v>8.49</v>
      </c>
      <c r="P49" s="8">
        <f t="shared" si="1"/>
        <v>2.95</v>
      </c>
      <c r="Q49" s="8">
        <f t="shared" si="1"/>
        <v>1.87</v>
      </c>
      <c r="R49" s="8">
        <f t="shared" si="1"/>
        <v>0</v>
      </c>
      <c r="S49" s="8">
        <f>SUM(K49:R49)</f>
        <v>58.120000000000005</v>
      </c>
      <c r="T49" s="8"/>
      <c r="U49" s="16">
        <f>S49+T49</f>
        <v>58.120000000000005</v>
      </c>
    </row>
    <row r="50" spans="1:21" ht="13.5">
      <c r="A50" s="84"/>
      <c r="B50" s="69" t="s">
        <v>56</v>
      </c>
      <c r="C50" s="48">
        <f aca="true" t="shared" si="2" ref="C50:I50">(C49-C48)*100/C48</f>
        <v>24.37701939013975</v>
      </c>
      <c r="D50" s="48">
        <f t="shared" si="2"/>
        <v>21.757429567941056</v>
      </c>
      <c r="E50" s="48">
        <f t="shared" si="2"/>
        <v>30.392286485569485</v>
      </c>
      <c r="F50" s="48">
        <f t="shared" si="2"/>
        <v>91.65255779955316</v>
      </c>
      <c r="G50" s="48">
        <f t="shared" si="2"/>
        <v>6.003000059637207</v>
      </c>
      <c r="H50" s="48">
        <f t="shared" si="2"/>
        <v>45.9728500325283</v>
      </c>
      <c r="I50" s="48">
        <f t="shared" si="2"/>
        <v>5.264951296701967</v>
      </c>
      <c r="J50" s="48">
        <v>0</v>
      </c>
      <c r="K50" s="48">
        <f aca="true" t="shared" si="3" ref="K50:Q50">(K49-K48)*100/K48</f>
        <v>24.399260628465807</v>
      </c>
      <c r="L50" s="48">
        <f t="shared" si="3"/>
        <v>21.81467181467181</v>
      </c>
      <c r="M50" s="48">
        <f t="shared" si="3"/>
        <v>30.44077134986227</v>
      </c>
      <c r="N50" s="48">
        <f t="shared" si="3"/>
        <v>91.81818181818178</v>
      </c>
      <c r="O50" s="48">
        <f t="shared" si="3"/>
        <v>5.992509363295886</v>
      </c>
      <c r="P50" s="48">
        <f t="shared" si="3"/>
        <v>46.03960396039604</v>
      </c>
      <c r="Q50" s="48">
        <f t="shared" si="3"/>
        <v>5.056179775280903</v>
      </c>
      <c r="R50" s="48">
        <v>0</v>
      </c>
      <c r="S50" s="48">
        <f>(S49-S48)*100/S48</f>
        <v>23.685890615024476</v>
      </c>
      <c r="T50" s="49"/>
      <c r="U50" s="48">
        <f>(U49-U48)*100/U48</f>
        <v>23.685890615024476</v>
      </c>
    </row>
    <row r="51" spans="1:21" ht="24">
      <c r="A51" s="84"/>
      <c r="B51" s="20" t="s">
        <v>59</v>
      </c>
      <c r="C51" s="8">
        <v>15.5</v>
      </c>
      <c r="D51" s="8">
        <v>3.74</v>
      </c>
      <c r="E51" s="8">
        <v>12.5</v>
      </c>
      <c r="F51" s="8">
        <v>1.36</v>
      </c>
      <c r="G51" s="8">
        <v>2.07</v>
      </c>
      <c r="H51" s="8">
        <v>1.26</v>
      </c>
      <c r="I51" s="8">
        <v>0.32</v>
      </c>
      <c r="J51" s="8">
        <v>1.28</v>
      </c>
      <c r="K51" s="8">
        <f aca="true" t="shared" si="4" ref="K51:R52">ROUND(C51,2)</f>
        <v>15.5</v>
      </c>
      <c r="L51" s="8">
        <f t="shared" si="4"/>
        <v>3.74</v>
      </c>
      <c r="M51" s="8">
        <f t="shared" si="4"/>
        <v>12.5</v>
      </c>
      <c r="N51" s="8">
        <f t="shared" si="4"/>
        <v>1.36</v>
      </c>
      <c r="O51" s="8">
        <f t="shared" si="4"/>
        <v>2.07</v>
      </c>
      <c r="P51" s="8">
        <f t="shared" si="4"/>
        <v>1.26</v>
      </c>
      <c r="Q51" s="8">
        <f t="shared" si="4"/>
        <v>0.32</v>
      </c>
      <c r="R51" s="8">
        <f t="shared" si="4"/>
        <v>1.28</v>
      </c>
      <c r="S51" s="8">
        <f>SUM(K51:R51)</f>
        <v>38.03</v>
      </c>
      <c r="T51" s="16">
        <v>5</v>
      </c>
      <c r="U51" s="16">
        <f>SUM(S51:T51)</f>
        <v>43.03</v>
      </c>
    </row>
    <row r="52" spans="1:21" ht="24">
      <c r="A52" s="84"/>
      <c r="B52" s="20" t="s">
        <v>60</v>
      </c>
      <c r="C52" s="8">
        <v>18.882991246235036</v>
      </c>
      <c r="D52" s="8">
        <v>4.548554105322298</v>
      </c>
      <c r="E52" s="8">
        <v>12.85655390212234</v>
      </c>
      <c r="F52" s="8">
        <v>1.7110515200267695</v>
      </c>
      <c r="G52" s="8">
        <v>2.5518861938349406</v>
      </c>
      <c r="H52" s="8">
        <v>1.5748972152348193</v>
      </c>
      <c r="I52" s="8">
        <v>0.3206025122044598</v>
      </c>
      <c r="J52" s="8">
        <v>1.5807910285198576</v>
      </c>
      <c r="K52" s="8">
        <f t="shared" si="4"/>
        <v>18.88</v>
      </c>
      <c r="L52" s="8">
        <f t="shared" si="4"/>
        <v>4.55</v>
      </c>
      <c r="M52" s="8">
        <f t="shared" si="4"/>
        <v>12.86</v>
      </c>
      <c r="N52" s="8">
        <f t="shared" si="4"/>
        <v>1.71</v>
      </c>
      <c r="O52" s="8">
        <f t="shared" si="4"/>
        <v>2.55</v>
      </c>
      <c r="P52" s="8">
        <f t="shared" si="4"/>
        <v>1.57</v>
      </c>
      <c r="Q52" s="8">
        <f t="shared" si="4"/>
        <v>0.32</v>
      </c>
      <c r="R52" s="8">
        <f t="shared" si="4"/>
        <v>1.58</v>
      </c>
      <c r="S52" s="8">
        <f>SUM(K52:R52)</f>
        <v>44.019999999999996</v>
      </c>
      <c r="T52" s="16">
        <v>5</v>
      </c>
      <c r="U52" s="16">
        <f>S52+T52</f>
        <v>49.019999999999996</v>
      </c>
    </row>
    <row r="53" spans="1:21" ht="13.5">
      <c r="A53" s="84"/>
      <c r="B53" s="69" t="s">
        <v>56</v>
      </c>
      <c r="C53" s="48">
        <f aca="true" t="shared" si="5" ref="C53:J53">(C52-C51)*100/C51</f>
        <v>21.82574997570991</v>
      </c>
      <c r="D53" s="48">
        <f t="shared" si="5"/>
        <v>21.61909372519512</v>
      </c>
      <c r="E53" s="48">
        <f t="shared" si="5"/>
        <v>2.852431216978715</v>
      </c>
      <c r="F53" s="48">
        <f t="shared" si="5"/>
        <v>25.812611766674223</v>
      </c>
      <c r="G53" s="48">
        <f t="shared" si="5"/>
        <v>23.279526272219364</v>
      </c>
      <c r="H53" s="48">
        <f t="shared" si="5"/>
        <v>24.991842478953913</v>
      </c>
      <c r="I53" s="48">
        <f t="shared" si="5"/>
        <v>0.18828506389368185</v>
      </c>
      <c r="J53" s="48">
        <f t="shared" si="5"/>
        <v>23.499299103113877</v>
      </c>
      <c r="K53" s="48">
        <f aca="true" t="shared" si="6" ref="K53:S53">(K52-K51)*100/K51</f>
        <v>21.806451612903217</v>
      </c>
      <c r="L53" s="48">
        <f t="shared" si="6"/>
        <v>21.657754010695175</v>
      </c>
      <c r="M53" s="48">
        <f t="shared" si="6"/>
        <v>2.8799999999999955</v>
      </c>
      <c r="N53" s="48">
        <f t="shared" si="6"/>
        <v>25.735294117647047</v>
      </c>
      <c r="O53" s="48">
        <f t="shared" si="6"/>
        <v>23.188405797101453</v>
      </c>
      <c r="P53" s="48">
        <f t="shared" si="6"/>
        <v>24.603174603174608</v>
      </c>
      <c r="Q53" s="48">
        <f t="shared" si="6"/>
        <v>0</v>
      </c>
      <c r="R53" s="48">
        <f t="shared" si="6"/>
        <v>23.437500000000004</v>
      </c>
      <c r="S53" s="48">
        <f t="shared" si="6"/>
        <v>15.750723113331567</v>
      </c>
      <c r="T53" s="15"/>
      <c r="U53" s="48">
        <f>(U52-U51)*100/U51</f>
        <v>13.920520567046236</v>
      </c>
    </row>
    <row r="54" spans="1:21" ht="24">
      <c r="A54" s="84" t="s">
        <v>67</v>
      </c>
      <c r="B54" s="18" t="s">
        <v>58</v>
      </c>
      <c r="C54" s="8">
        <v>22.42</v>
      </c>
      <c r="D54" s="8">
        <v>5.3</v>
      </c>
      <c r="E54" s="8">
        <v>9.83</v>
      </c>
      <c r="F54" s="8">
        <v>1.2</v>
      </c>
      <c r="G54" s="8">
        <v>10.18</v>
      </c>
      <c r="H54" s="8">
        <v>1.99</v>
      </c>
      <c r="I54" s="8">
        <v>1.43</v>
      </c>
      <c r="J54" s="8">
        <v>0</v>
      </c>
      <c r="K54" s="8">
        <f aca="true" t="shared" si="7" ref="K54:R55">ROUND(C54,2)</f>
        <v>22.42</v>
      </c>
      <c r="L54" s="8">
        <f t="shared" si="7"/>
        <v>5.3</v>
      </c>
      <c r="M54" s="8">
        <f t="shared" si="7"/>
        <v>9.83</v>
      </c>
      <c r="N54" s="8">
        <f t="shared" si="7"/>
        <v>1.2</v>
      </c>
      <c r="O54" s="8">
        <f t="shared" si="7"/>
        <v>10.18</v>
      </c>
      <c r="P54" s="8">
        <f t="shared" si="7"/>
        <v>1.99</v>
      </c>
      <c r="Q54" s="8">
        <f t="shared" si="7"/>
        <v>1.43</v>
      </c>
      <c r="R54" s="8">
        <f t="shared" si="7"/>
        <v>0</v>
      </c>
      <c r="S54" s="8">
        <f>SUM(K54:R54)</f>
        <v>52.35000000000001</v>
      </c>
      <c r="T54" s="16"/>
      <c r="U54" s="16">
        <f>S54</f>
        <v>52.35000000000001</v>
      </c>
    </row>
    <row r="55" spans="1:21" ht="24">
      <c r="A55" s="84"/>
      <c r="B55" s="18" t="s">
        <v>57</v>
      </c>
      <c r="C55" s="8">
        <v>26.538418098105073</v>
      </c>
      <c r="D55" s="8">
        <v>6.200253544631624</v>
      </c>
      <c r="E55" s="8">
        <v>12.71670087340998</v>
      </c>
      <c r="F55" s="8">
        <v>2.1541078409583414</v>
      </c>
      <c r="G55" s="8">
        <v>11.113047420402818</v>
      </c>
      <c r="H55" s="8">
        <v>3.3967071803813607</v>
      </c>
      <c r="I55" s="8">
        <v>2.5888099137579994</v>
      </c>
      <c r="J55" s="8">
        <v>0</v>
      </c>
      <c r="K55" s="8">
        <f t="shared" si="7"/>
        <v>26.54</v>
      </c>
      <c r="L55" s="8">
        <f t="shared" si="7"/>
        <v>6.2</v>
      </c>
      <c r="M55" s="8">
        <f t="shared" si="7"/>
        <v>12.72</v>
      </c>
      <c r="N55" s="8">
        <f t="shared" si="7"/>
        <v>2.15</v>
      </c>
      <c r="O55" s="8">
        <f t="shared" si="7"/>
        <v>11.11</v>
      </c>
      <c r="P55" s="8">
        <f t="shared" si="7"/>
        <v>3.4</v>
      </c>
      <c r="Q55" s="8">
        <f t="shared" si="7"/>
        <v>2.59</v>
      </c>
      <c r="R55" s="8">
        <f t="shared" si="7"/>
        <v>0</v>
      </c>
      <c r="S55" s="8">
        <f>SUM(K55:R55)</f>
        <v>64.71</v>
      </c>
      <c r="T55" s="8"/>
      <c r="U55" s="16">
        <f>S55+T55</f>
        <v>64.71</v>
      </c>
    </row>
    <row r="56" spans="1:21" ht="13.5">
      <c r="A56" s="84"/>
      <c r="B56" s="69" t="s">
        <v>56</v>
      </c>
      <c r="C56" s="48">
        <f aca="true" t="shared" si="8" ref="C56:I56">(C55-C54)*100/C54</f>
        <v>18.369393836329486</v>
      </c>
      <c r="D56" s="48">
        <f t="shared" si="8"/>
        <v>16.985915936445746</v>
      </c>
      <c r="E56" s="48">
        <f t="shared" si="8"/>
        <v>29.366234724414852</v>
      </c>
      <c r="F56" s="48">
        <f t="shared" si="8"/>
        <v>79.50898674652846</v>
      </c>
      <c r="G56" s="48">
        <f t="shared" si="8"/>
        <v>9.16549528882926</v>
      </c>
      <c r="H56" s="48">
        <f t="shared" si="8"/>
        <v>70.68880303423923</v>
      </c>
      <c r="I56" s="48">
        <f t="shared" si="8"/>
        <v>81.03565830475522</v>
      </c>
      <c r="J56" s="48">
        <v>0</v>
      </c>
      <c r="K56" s="48">
        <f aca="true" t="shared" si="9" ref="K56:Q56">(K55-K54)*100/K54</f>
        <v>18.37644959857269</v>
      </c>
      <c r="L56" s="48">
        <f t="shared" si="9"/>
        <v>16.981132075471702</v>
      </c>
      <c r="M56" s="48">
        <f t="shared" si="9"/>
        <v>29.399796541200413</v>
      </c>
      <c r="N56" s="48">
        <f t="shared" si="9"/>
        <v>79.16666666666667</v>
      </c>
      <c r="O56" s="48">
        <f t="shared" si="9"/>
        <v>9.135559921414536</v>
      </c>
      <c r="P56" s="48">
        <f t="shared" si="9"/>
        <v>70.85427135678393</v>
      </c>
      <c r="Q56" s="48">
        <f t="shared" si="9"/>
        <v>81.1188811188811</v>
      </c>
      <c r="R56" s="48">
        <v>0</v>
      </c>
      <c r="S56" s="48">
        <f>(S55-S54)*100/S54</f>
        <v>23.61031518624639</v>
      </c>
      <c r="T56" s="49"/>
      <c r="U56" s="48">
        <f>(U55-U54)*100/U54</f>
        <v>23.61031518624639</v>
      </c>
    </row>
    <row r="57" spans="1:21" ht="24">
      <c r="A57" s="84"/>
      <c r="B57" s="20" t="s">
        <v>59</v>
      </c>
      <c r="C57" s="8">
        <v>16.11</v>
      </c>
      <c r="D57" s="8">
        <v>3.88</v>
      </c>
      <c r="E57" s="8">
        <v>17.29</v>
      </c>
      <c r="F57" s="8">
        <v>1.38</v>
      </c>
      <c r="G57" s="8">
        <v>2.21</v>
      </c>
      <c r="H57" s="8">
        <v>1.82</v>
      </c>
      <c r="I57" s="8">
        <v>0.33</v>
      </c>
      <c r="J57" s="8">
        <v>1.33</v>
      </c>
      <c r="K57" s="8">
        <f aca="true" t="shared" si="10" ref="K57:R58">ROUND(C57,2)</f>
        <v>16.11</v>
      </c>
      <c r="L57" s="8">
        <f t="shared" si="10"/>
        <v>3.88</v>
      </c>
      <c r="M57" s="8">
        <f t="shared" si="10"/>
        <v>17.29</v>
      </c>
      <c r="N57" s="8">
        <f t="shared" si="10"/>
        <v>1.38</v>
      </c>
      <c r="O57" s="8">
        <f t="shared" si="10"/>
        <v>2.21</v>
      </c>
      <c r="P57" s="8">
        <f t="shared" si="10"/>
        <v>1.82</v>
      </c>
      <c r="Q57" s="8">
        <f t="shared" si="10"/>
        <v>0.33</v>
      </c>
      <c r="R57" s="8">
        <f t="shared" si="10"/>
        <v>1.33</v>
      </c>
      <c r="S57" s="8">
        <f>SUM(K57:R57)</f>
        <v>44.35</v>
      </c>
      <c r="T57" s="16">
        <v>5</v>
      </c>
      <c r="U57" s="16">
        <f>S57+T57</f>
        <v>49.35</v>
      </c>
    </row>
    <row r="58" spans="1:21" ht="24">
      <c r="A58" s="84"/>
      <c r="B58" s="20" t="s">
        <v>60</v>
      </c>
      <c r="C58" s="8">
        <v>20.346488996279838</v>
      </c>
      <c r="D58" s="8">
        <v>4.900856097095894</v>
      </c>
      <c r="E58" s="8">
        <v>19.69958435466894</v>
      </c>
      <c r="F58" s="8">
        <v>1.7906412702869698</v>
      </c>
      <c r="G58" s="8">
        <v>2.783735354258661</v>
      </c>
      <c r="H58" s="8">
        <v>3.025491033616226</v>
      </c>
      <c r="I58" s="8">
        <v>0.33958733499159</v>
      </c>
      <c r="J58" s="8">
        <v>1.7060887474244943</v>
      </c>
      <c r="K58" s="8">
        <f t="shared" si="10"/>
        <v>20.35</v>
      </c>
      <c r="L58" s="8">
        <f t="shared" si="10"/>
        <v>4.9</v>
      </c>
      <c r="M58" s="8">
        <f t="shared" si="10"/>
        <v>19.7</v>
      </c>
      <c r="N58" s="8">
        <f t="shared" si="10"/>
        <v>1.79</v>
      </c>
      <c r="O58" s="8">
        <f t="shared" si="10"/>
        <v>2.78</v>
      </c>
      <c r="P58" s="8">
        <f t="shared" si="10"/>
        <v>3.03</v>
      </c>
      <c r="Q58" s="8">
        <f t="shared" si="10"/>
        <v>0.34</v>
      </c>
      <c r="R58" s="8">
        <f t="shared" si="10"/>
        <v>1.71</v>
      </c>
      <c r="S58" s="8">
        <f>SUM(K58:R58)</f>
        <v>54.60000000000001</v>
      </c>
      <c r="T58" s="16">
        <v>5</v>
      </c>
      <c r="U58" s="16">
        <f>S58+T58</f>
        <v>59.60000000000001</v>
      </c>
    </row>
    <row r="59" spans="1:21" ht="13.5">
      <c r="A59" s="84"/>
      <c r="B59" s="69" t="s">
        <v>56</v>
      </c>
      <c r="C59" s="48">
        <f aca="true" t="shared" si="11" ref="C59:J59">(C58-C57)*100/C57</f>
        <v>26.297262546740154</v>
      </c>
      <c r="D59" s="48">
        <f t="shared" si="11"/>
        <v>26.310724151956038</v>
      </c>
      <c r="E59" s="48">
        <f t="shared" si="11"/>
        <v>13.936288922318914</v>
      </c>
      <c r="F59" s="48">
        <f t="shared" si="11"/>
        <v>29.75661378891087</v>
      </c>
      <c r="G59" s="48">
        <f t="shared" si="11"/>
        <v>25.96087575831046</v>
      </c>
      <c r="H59" s="48">
        <f t="shared" si="11"/>
        <v>66.2357710778146</v>
      </c>
      <c r="I59" s="48">
        <f t="shared" si="11"/>
        <v>2.905253027754539</v>
      </c>
      <c r="J59" s="48">
        <f t="shared" si="11"/>
        <v>28.277349430413103</v>
      </c>
      <c r="K59" s="48">
        <f aca="true" t="shared" si="12" ref="K59:S59">(K58-K57)*100/K57</f>
        <v>26.31905648665427</v>
      </c>
      <c r="L59" s="48">
        <f t="shared" si="12"/>
        <v>26.288659793814446</v>
      </c>
      <c r="M59" s="48">
        <f t="shared" si="12"/>
        <v>13.938692886061308</v>
      </c>
      <c r="N59" s="48">
        <f t="shared" si="12"/>
        <v>29.710144927536245</v>
      </c>
      <c r="O59" s="48">
        <f t="shared" si="12"/>
        <v>25.791855203619903</v>
      </c>
      <c r="P59" s="48">
        <f t="shared" si="12"/>
        <v>66.48351648351647</v>
      </c>
      <c r="Q59" s="48">
        <f t="shared" si="12"/>
        <v>3.030303030303033</v>
      </c>
      <c r="R59" s="48">
        <f t="shared" si="12"/>
        <v>28.57142857142856</v>
      </c>
      <c r="S59" s="48">
        <f t="shared" si="12"/>
        <v>23.111612175873745</v>
      </c>
      <c r="T59" s="15"/>
      <c r="U59" s="48">
        <f>(U58-U57)*100/U57</f>
        <v>20.770010131712272</v>
      </c>
    </row>
    <row r="60" spans="1:21" ht="24">
      <c r="A60" s="84" t="s">
        <v>42</v>
      </c>
      <c r="B60" s="18" t="s">
        <v>58</v>
      </c>
      <c r="C60" s="8">
        <v>25.610507807444115</v>
      </c>
      <c r="D60" s="8">
        <v>5.945434554735164</v>
      </c>
      <c r="E60" s="8">
        <v>19.67596448976573</v>
      </c>
      <c r="F60" s="8">
        <v>1.5097177024203539</v>
      </c>
      <c r="G60" s="8">
        <v>11.733908918342834</v>
      </c>
      <c r="H60" s="8">
        <v>2.6984761847530647</v>
      </c>
      <c r="I60" s="8">
        <v>1.8355867036873437</v>
      </c>
      <c r="J60" s="8">
        <v>0</v>
      </c>
      <c r="K60" s="8">
        <f aca="true" t="shared" si="13" ref="K60:R61">ROUND(C60,2)</f>
        <v>25.61</v>
      </c>
      <c r="L60" s="8">
        <f t="shared" si="13"/>
        <v>5.95</v>
      </c>
      <c r="M60" s="8">
        <f t="shared" si="13"/>
        <v>19.68</v>
      </c>
      <c r="N60" s="8">
        <f t="shared" si="13"/>
        <v>1.51</v>
      </c>
      <c r="O60" s="8">
        <f t="shared" si="13"/>
        <v>11.73</v>
      </c>
      <c r="P60" s="8">
        <f t="shared" si="13"/>
        <v>2.7</v>
      </c>
      <c r="Q60" s="8">
        <f t="shared" si="13"/>
        <v>1.84</v>
      </c>
      <c r="R60" s="8">
        <f t="shared" si="13"/>
        <v>0</v>
      </c>
      <c r="S60" s="8">
        <f>SUM(K60:R60)</f>
        <v>69.02</v>
      </c>
      <c r="T60" s="8"/>
      <c r="U60" s="16">
        <f>S60</f>
        <v>69.02</v>
      </c>
    </row>
    <row r="61" spans="1:21" ht="24">
      <c r="A61" s="84"/>
      <c r="B61" s="18" t="s">
        <v>57</v>
      </c>
      <c r="C61" s="8">
        <v>30.999052571321435</v>
      </c>
      <c r="D61" s="8">
        <v>7.231293624752427</v>
      </c>
      <c r="E61" s="8">
        <v>21.847223635054462</v>
      </c>
      <c r="F61" s="8">
        <v>2.3764743842506237</v>
      </c>
      <c r="G61" s="8">
        <v>14.16264857775027</v>
      </c>
      <c r="H61" s="8">
        <v>4.416156920118798</v>
      </c>
      <c r="I61" s="8">
        <v>3.130628476784238</v>
      </c>
      <c r="J61" s="8">
        <v>0</v>
      </c>
      <c r="K61" s="8">
        <f t="shared" si="13"/>
        <v>31</v>
      </c>
      <c r="L61" s="8">
        <f t="shared" si="13"/>
        <v>7.23</v>
      </c>
      <c r="M61" s="8">
        <f t="shared" si="13"/>
        <v>21.85</v>
      </c>
      <c r="N61" s="8">
        <f t="shared" si="13"/>
        <v>2.38</v>
      </c>
      <c r="O61" s="8">
        <f t="shared" si="13"/>
        <v>14.16</v>
      </c>
      <c r="P61" s="8">
        <f t="shared" si="13"/>
        <v>4.42</v>
      </c>
      <c r="Q61" s="8">
        <f t="shared" si="13"/>
        <v>3.13</v>
      </c>
      <c r="R61" s="8">
        <f t="shared" si="13"/>
        <v>0</v>
      </c>
      <c r="S61" s="8">
        <f>SUM(K61:R61)</f>
        <v>84.17</v>
      </c>
      <c r="T61" s="8"/>
      <c r="U61" s="16">
        <f>S61+T61</f>
        <v>84.17</v>
      </c>
    </row>
    <row r="62" spans="1:21" ht="13.5">
      <c r="A62" s="84"/>
      <c r="B62" s="69" t="s">
        <v>56</v>
      </c>
      <c r="C62" s="48">
        <f aca="true" t="shared" si="14" ref="C62:I62">(C61-C60)*100/C60</f>
        <v>21.040366729124564</v>
      </c>
      <c r="D62" s="48">
        <f t="shared" si="14"/>
        <v>21.627671756863535</v>
      </c>
      <c r="E62" s="48">
        <f t="shared" si="14"/>
        <v>11.035083674897326</v>
      </c>
      <c r="F62" s="48">
        <f t="shared" si="14"/>
        <v>57.411838017180315</v>
      </c>
      <c r="G62" s="48">
        <f t="shared" si="14"/>
        <v>20.69847035893341</v>
      </c>
      <c r="H62" s="48">
        <f t="shared" si="14"/>
        <v>63.65372965197826</v>
      </c>
      <c r="I62" s="48">
        <f t="shared" si="14"/>
        <v>70.55192601337777</v>
      </c>
      <c r="J62" s="48">
        <v>0</v>
      </c>
      <c r="K62" s="48">
        <f aca="true" t="shared" si="15" ref="K62:Q62">(K61-K60)*100/K60</f>
        <v>21.046466224131198</v>
      </c>
      <c r="L62" s="48">
        <f t="shared" si="15"/>
        <v>21.512605042016812</v>
      </c>
      <c r="M62" s="48">
        <f t="shared" si="15"/>
        <v>11.02642276422765</v>
      </c>
      <c r="N62" s="48">
        <f t="shared" si="15"/>
        <v>57.61589403973509</v>
      </c>
      <c r="O62" s="48">
        <f t="shared" si="15"/>
        <v>20.716112531969305</v>
      </c>
      <c r="P62" s="48">
        <f t="shared" si="15"/>
        <v>63.70370370370369</v>
      </c>
      <c r="Q62" s="48">
        <f t="shared" si="15"/>
        <v>70.10869565217389</v>
      </c>
      <c r="R62" s="48">
        <v>0</v>
      </c>
      <c r="S62" s="48">
        <f>(S61-S60)*100/S60</f>
        <v>21.950159374094472</v>
      </c>
      <c r="T62" s="49"/>
      <c r="U62" s="48">
        <f>(U61-U60)*100/U60</f>
        <v>21.950159374094472</v>
      </c>
    </row>
    <row r="63" spans="1:21" ht="24">
      <c r="A63" s="84"/>
      <c r="B63" s="20" t="s">
        <v>59</v>
      </c>
      <c r="C63" s="8">
        <v>17.476634072936672</v>
      </c>
      <c r="D63" s="8">
        <v>4.212302190479319</v>
      </c>
      <c r="E63" s="8">
        <v>30.881830853054232</v>
      </c>
      <c r="F63" s="8">
        <v>1.4992174134221676</v>
      </c>
      <c r="G63" s="8">
        <v>2.447325246256548</v>
      </c>
      <c r="H63" s="8">
        <v>2.229765833476831</v>
      </c>
      <c r="I63" s="8">
        <v>0.3585574723077759</v>
      </c>
      <c r="J63" s="8">
        <v>1.439030714030042</v>
      </c>
      <c r="K63" s="8">
        <f aca="true" t="shared" si="16" ref="K63:R64">ROUND(C63,2)</f>
        <v>17.48</v>
      </c>
      <c r="L63" s="8">
        <f t="shared" si="16"/>
        <v>4.21</v>
      </c>
      <c r="M63" s="8">
        <f t="shared" si="16"/>
        <v>30.88</v>
      </c>
      <c r="N63" s="8">
        <f t="shared" si="16"/>
        <v>1.5</v>
      </c>
      <c r="O63" s="8">
        <f t="shared" si="16"/>
        <v>2.45</v>
      </c>
      <c r="P63" s="8">
        <f t="shared" si="16"/>
        <v>2.23</v>
      </c>
      <c r="Q63" s="8">
        <f t="shared" si="16"/>
        <v>0.36</v>
      </c>
      <c r="R63" s="8">
        <f t="shared" si="16"/>
        <v>1.44</v>
      </c>
      <c r="S63" s="8">
        <f>SUM(K63:R63)</f>
        <v>60.55</v>
      </c>
      <c r="T63" s="16">
        <v>5</v>
      </c>
      <c r="U63" s="16">
        <f>S63+T63</f>
        <v>65.55</v>
      </c>
    </row>
    <row r="64" spans="1:21" ht="24">
      <c r="A64" s="84"/>
      <c r="B64" s="20" t="s">
        <v>60</v>
      </c>
      <c r="C64" s="8">
        <v>22.024287196051638</v>
      </c>
      <c r="D64" s="8">
        <v>5.305184079372033</v>
      </c>
      <c r="E64" s="8">
        <v>32.9821860903432</v>
      </c>
      <c r="F64" s="8">
        <v>1.8404020294072303</v>
      </c>
      <c r="G64" s="8">
        <v>3.0673702551267232</v>
      </c>
      <c r="H64" s="8">
        <v>3.896783718910201</v>
      </c>
      <c r="I64" s="8">
        <v>0.3648975256308167</v>
      </c>
      <c r="J64" s="8">
        <v>1.8475930175060662</v>
      </c>
      <c r="K64" s="8">
        <f t="shared" si="16"/>
        <v>22.02</v>
      </c>
      <c r="L64" s="8">
        <f t="shared" si="16"/>
        <v>5.31</v>
      </c>
      <c r="M64" s="8">
        <f t="shared" si="16"/>
        <v>32.98</v>
      </c>
      <c r="N64" s="8">
        <f t="shared" si="16"/>
        <v>1.84</v>
      </c>
      <c r="O64" s="8">
        <f t="shared" si="16"/>
        <v>3.07</v>
      </c>
      <c r="P64" s="8">
        <f t="shared" si="16"/>
        <v>3.9</v>
      </c>
      <c r="Q64" s="8">
        <f t="shared" si="16"/>
        <v>0.36</v>
      </c>
      <c r="R64" s="8">
        <f t="shared" si="16"/>
        <v>1.85</v>
      </c>
      <c r="S64" s="8">
        <f>SUM(K64:R64)</f>
        <v>71.33</v>
      </c>
      <c r="T64" s="16">
        <v>5</v>
      </c>
      <c r="U64" s="16">
        <f>S64+T64</f>
        <v>76.33</v>
      </c>
    </row>
    <row r="65" spans="1:21" ht="13.5">
      <c r="A65" s="84"/>
      <c r="B65" s="69" t="s">
        <v>56</v>
      </c>
      <c r="C65" s="48">
        <f aca="true" t="shared" si="17" ref="C65:J65">(C64-C63)*100/C63</f>
        <v>26.021332850112163</v>
      </c>
      <c r="D65" s="48">
        <f t="shared" si="17"/>
        <v>25.94500203149848</v>
      </c>
      <c r="E65" s="48">
        <f t="shared" si="17"/>
        <v>6.801265272396372</v>
      </c>
      <c r="F65" s="48">
        <f t="shared" si="17"/>
        <v>22.757514215784244</v>
      </c>
      <c r="G65" s="48">
        <f t="shared" si="17"/>
        <v>25.335619359077924</v>
      </c>
      <c r="H65" s="48">
        <f t="shared" si="17"/>
        <v>74.76201583168132</v>
      </c>
      <c r="I65" s="48">
        <f t="shared" si="17"/>
        <v>1.7682111830592795</v>
      </c>
      <c r="J65" s="48">
        <f t="shared" si="17"/>
        <v>28.391492932894746</v>
      </c>
      <c r="K65" s="48">
        <f aca="true" t="shared" si="18" ref="K65:S65">(K64-K63)*100/K63</f>
        <v>25.972540045766582</v>
      </c>
      <c r="L65" s="48">
        <f t="shared" si="18"/>
        <v>26.12826603325415</v>
      </c>
      <c r="M65" s="48">
        <f t="shared" si="18"/>
        <v>6.800518134715019</v>
      </c>
      <c r="N65" s="48">
        <f t="shared" si="18"/>
        <v>22.66666666666667</v>
      </c>
      <c r="O65" s="48">
        <f t="shared" si="18"/>
        <v>25.306122448979576</v>
      </c>
      <c r="P65" s="48">
        <f t="shared" si="18"/>
        <v>74.88789237668162</v>
      </c>
      <c r="Q65" s="48">
        <f t="shared" si="18"/>
        <v>0</v>
      </c>
      <c r="R65" s="48">
        <f t="shared" si="18"/>
        <v>28.472222222222232</v>
      </c>
      <c r="S65" s="48">
        <f t="shared" si="18"/>
        <v>17.803468208092486</v>
      </c>
      <c r="T65" s="15"/>
      <c r="U65" s="48">
        <f>(U64-U63)*100/U63</f>
        <v>16.445461479786424</v>
      </c>
    </row>
    <row r="66" spans="1:11" ht="15" hidden="1">
      <c r="A66" s="50"/>
      <c r="B66" s="70"/>
      <c r="C66" s="51"/>
      <c r="K66" s="51"/>
    </row>
    <row r="67" spans="1:21" ht="12.75" customHeight="1" hidden="1">
      <c r="A67" s="86" t="s">
        <v>21</v>
      </c>
      <c r="B67" s="66" t="s">
        <v>53</v>
      </c>
      <c r="C67" s="12">
        <v>20.846358910561158</v>
      </c>
      <c r="D67" s="12">
        <v>5.006158775558695</v>
      </c>
      <c r="E67" s="12">
        <v>8.940685120184831</v>
      </c>
      <c r="F67" s="12">
        <v>2.1475577764066527</v>
      </c>
      <c r="G67" s="12">
        <v>8.43816844667531</v>
      </c>
      <c r="H67" s="12">
        <v>1.9706313591327143</v>
      </c>
      <c r="I67" s="12">
        <v>1.9786708284353636</v>
      </c>
      <c r="J67" s="12">
        <v>0</v>
      </c>
      <c r="K67" s="12">
        <v>20.846358910561158</v>
      </c>
      <c r="L67" s="12">
        <v>5.006158775558695</v>
      </c>
      <c r="M67" s="12">
        <v>8.940685120184831</v>
      </c>
      <c r="N67" s="12">
        <v>2.1475577764066527</v>
      </c>
      <c r="O67" s="12">
        <v>8.43816844667531</v>
      </c>
      <c r="P67" s="12">
        <v>1.9706313591327143</v>
      </c>
      <c r="Q67" s="12">
        <v>1.9786708284353636</v>
      </c>
      <c r="R67" s="12">
        <v>0</v>
      </c>
      <c r="S67" s="12">
        <v>49.32823121695473</v>
      </c>
      <c r="T67" s="9"/>
      <c r="U67" s="5">
        <f>S67+T67</f>
        <v>49.32823121695473</v>
      </c>
    </row>
    <row r="68" spans="1:21" ht="12.75" customHeight="1" hidden="1">
      <c r="A68" s="86"/>
      <c r="B68" s="65" t="s">
        <v>54</v>
      </c>
      <c r="C68" s="12">
        <v>20.306580615069556</v>
      </c>
      <c r="D68" s="12">
        <v>4.770589779227975</v>
      </c>
      <c r="E68" s="12">
        <v>6.832242313104587</v>
      </c>
      <c r="F68" s="12">
        <v>1.444038566315848</v>
      </c>
      <c r="G68" s="12">
        <v>7.146263667636744</v>
      </c>
      <c r="H68" s="12">
        <v>2.6490082252433855</v>
      </c>
      <c r="I68" s="12">
        <v>1.8334218559588251</v>
      </c>
      <c r="J68" s="12">
        <v>0</v>
      </c>
      <c r="K68" s="12">
        <v>20.306580615069556</v>
      </c>
      <c r="L68" s="12">
        <v>4.770589779227975</v>
      </c>
      <c r="M68" s="12">
        <v>6.832242313104587</v>
      </c>
      <c r="N68" s="12">
        <v>1.444038566315848</v>
      </c>
      <c r="O68" s="12">
        <v>7.146263667636744</v>
      </c>
      <c r="P68" s="12">
        <v>2.6490082252433855</v>
      </c>
      <c r="Q68" s="12">
        <v>1.8334218559588251</v>
      </c>
      <c r="R68" s="12">
        <v>0</v>
      </c>
      <c r="S68" s="12">
        <v>44.98214502255693</v>
      </c>
      <c r="T68" s="9"/>
      <c r="U68" s="5">
        <f>S68+T68</f>
        <v>44.98214502255693</v>
      </c>
    </row>
    <row r="69" spans="1:21" ht="24" customHeight="1" hidden="1">
      <c r="A69" s="86"/>
      <c r="B69" s="37" t="s">
        <v>55</v>
      </c>
      <c r="C69" s="12">
        <v>17.970833005279268</v>
      </c>
      <c r="D69" s="12">
        <v>4.328339954291273</v>
      </c>
      <c r="E69" s="12">
        <v>8.616803784234849</v>
      </c>
      <c r="F69" s="12">
        <v>1.8166899821494198</v>
      </c>
      <c r="G69" s="12">
        <v>2.4242765542643983</v>
      </c>
      <c r="H69" s="12">
        <v>1.3309211314868923</v>
      </c>
      <c r="I69" s="12">
        <v>0.2973595513368974</v>
      </c>
      <c r="J69" s="12">
        <v>1.5098530014590905</v>
      </c>
      <c r="K69" s="12">
        <v>17.970833005279268</v>
      </c>
      <c r="L69" s="12">
        <v>4.328339954291273</v>
      </c>
      <c r="M69" s="12">
        <v>8.616803784234849</v>
      </c>
      <c r="N69" s="12">
        <v>1.8166899821494198</v>
      </c>
      <c r="O69" s="12">
        <v>2.4242765542643983</v>
      </c>
      <c r="P69" s="12">
        <v>1.3309211314868923</v>
      </c>
      <c r="Q69" s="12">
        <v>0.2973595513368974</v>
      </c>
      <c r="R69" s="12">
        <v>1.5098530014590905</v>
      </c>
      <c r="S69" s="12">
        <v>38.29507696450209</v>
      </c>
      <c r="T69" s="4">
        <v>3</v>
      </c>
      <c r="U69" s="5">
        <f>S69+T69</f>
        <v>41.29507696450209</v>
      </c>
    </row>
    <row r="70" spans="1:21" ht="15" hidden="1">
      <c r="A70" s="52"/>
      <c r="B70" s="71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2.75" customHeight="1" hidden="1">
      <c r="A71" s="85" t="s">
        <v>22</v>
      </c>
      <c r="B71" s="66" t="s">
        <v>53</v>
      </c>
      <c r="C71" s="12">
        <v>19.922070665571077</v>
      </c>
      <c r="D71" s="12">
        <v>4.658177431097482</v>
      </c>
      <c r="E71" s="12">
        <v>3.606606409202958</v>
      </c>
      <c r="F71" s="12">
        <v>1.8231260995258527</v>
      </c>
      <c r="G71" s="12">
        <v>3.98858740216874</v>
      </c>
      <c r="H71" s="12">
        <v>2.1130649137222677</v>
      </c>
      <c r="I71" s="12">
        <v>2.6074796506097333</v>
      </c>
      <c r="J71" s="12">
        <v>0</v>
      </c>
      <c r="K71" s="12">
        <v>19.922070665571077</v>
      </c>
      <c r="L71" s="12">
        <v>4.658177431097482</v>
      </c>
      <c r="M71" s="12">
        <v>3.606606409202958</v>
      </c>
      <c r="N71" s="12">
        <v>1.8231260995258527</v>
      </c>
      <c r="O71" s="12">
        <v>3.98858740216874</v>
      </c>
      <c r="P71" s="12">
        <v>2.1130649137222677</v>
      </c>
      <c r="Q71" s="12">
        <v>2.6074796506097333</v>
      </c>
      <c r="R71" s="12">
        <v>0</v>
      </c>
      <c r="S71" s="12">
        <v>38.71911257189811</v>
      </c>
      <c r="T71" s="9"/>
      <c r="U71" s="5">
        <f>S71+T71</f>
        <v>38.71911257189811</v>
      </c>
    </row>
    <row r="72" spans="1:21" ht="12.75" customHeight="1" hidden="1">
      <c r="A72" s="85"/>
      <c r="B72" s="65" t="s">
        <v>54</v>
      </c>
      <c r="C72" s="12">
        <v>17.86350989208209</v>
      </c>
      <c r="D72" s="12">
        <v>4.198576038281415</v>
      </c>
      <c r="E72" s="12">
        <v>4.532072246689546</v>
      </c>
      <c r="F72" s="12">
        <v>1.508536232707406</v>
      </c>
      <c r="G72" s="12">
        <v>3.1139842901321777</v>
      </c>
      <c r="H72" s="12">
        <v>3.575132146450467</v>
      </c>
      <c r="I72" s="12">
        <v>2.22246075387914</v>
      </c>
      <c r="J72" s="12">
        <v>0</v>
      </c>
      <c r="K72" s="12">
        <v>17.86350989208209</v>
      </c>
      <c r="L72" s="12">
        <v>4.198576038281415</v>
      </c>
      <c r="M72" s="12">
        <v>4.532072246689546</v>
      </c>
      <c r="N72" s="12">
        <v>1.508536232707406</v>
      </c>
      <c r="O72" s="12">
        <v>3.1139842901321777</v>
      </c>
      <c r="P72" s="12">
        <v>3.575132146450467</v>
      </c>
      <c r="Q72" s="12">
        <v>2.22246075387914</v>
      </c>
      <c r="R72" s="12">
        <v>0</v>
      </c>
      <c r="S72" s="12">
        <v>37.01427160022224</v>
      </c>
      <c r="T72" s="9"/>
      <c r="U72" s="5">
        <f>S72+T72</f>
        <v>37.01427160022224</v>
      </c>
    </row>
    <row r="73" spans="1:21" ht="24" customHeight="1" hidden="1">
      <c r="A73" s="85"/>
      <c r="B73" s="37" t="s">
        <v>55</v>
      </c>
      <c r="C73" s="12">
        <v>16.687931189359787</v>
      </c>
      <c r="D73" s="12">
        <v>4.0192474858324445</v>
      </c>
      <c r="E73" s="12">
        <v>5.726933950306015</v>
      </c>
      <c r="F73" s="12">
        <v>1.6984928525780498</v>
      </c>
      <c r="G73" s="12">
        <v>2.249150305901514</v>
      </c>
      <c r="H73" s="12">
        <v>0.6955008944935918</v>
      </c>
      <c r="I73" s="12">
        <v>0.276202375455126</v>
      </c>
      <c r="J73" s="12">
        <v>1.4021689249052784</v>
      </c>
      <c r="K73" s="12">
        <v>16.687931189359787</v>
      </c>
      <c r="L73" s="12">
        <v>4.0192474858324445</v>
      </c>
      <c r="M73" s="12">
        <v>5.726933950306015</v>
      </c>
      <c r="N73" s="12">
        <v>1.6984928525780498</v>
      </c>
      <c r="O73" s="12">
        <v>2.249150305901514</v>
      </c>
      <c r="P73" s="12">
        <v>0.6955008944935918</v>
      </c>
      <c r="Q73" s="12">
        <v>0.276202375455126</v>
      </c>
      <c r="R73" s="12">
        <v>1.4021689249052784</v>
      </c>
      <c r="S73" s="12">
        <v>32.75562797883181</v>
      </c>
      <c r="T73" s="4">
        <v>3</v>
      </c>
      <c r="U73" s="5">
        <f>S73+T73</f>
        <v>35.75562797883181</v>
      </c>
    </row>
    <row r="74" spans="1:21" ht="15" hidden="1">
      <c r="A74" s="52"/>
      <c r="B74" s="71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21" ht="12.75" customHeight="1" hidden="1">
      <c r="A75" s="85" t="s">
        <v>23</v>
      </c>
      <c r="B75" s="66" t="s">
        <v>53</v>
      </c>
      <c r="C75" s="12">
        <v>26.860740421868275</v>
      </c>
      <c r="D75" s="12">
        <v>6.295624505220343</v>
      </c>
      <c r="E75" s="12">
        <v>2.8132802410675852</v>
      </c>
      <c r="F75" s="12">
        <v>2.6060045983736053</v>
      </c>
      <c r="G75" s="12">
        <v>4.903144288624851</v>
      </c>
      <c r="H75" s="12">
        <v>1.9656335198737265</v>
      </c>
      <c r="I75" s="12">
        <v>1.3108457783939138</v>
      </c>
      <c r="J75" s="12">
        <v>0</v>
      </c>
      <c r="K75" s="12">
        <v>26.860740421868275</v>
      </c>
      <c r="L75" s="12">
        <v>6.295624505220343</v>
      </c>
      <c r="M75" s="12">
        <v>2.8132802410675852</v>
      </c>
      <c r="N75" s="12">
        <v>2.6060045983736053</v>
      </c>
      <c r="O75" s="12">
        <v>4.903144288624851</v>
      </c>
      <c r="P75" s="12">
        <v>1.9656335198737265</v>
      </c>
      <c r="Q75" s="12">
        <v>1.3108457783939138</v>
      </c>
      <c r="R75" s="12">
        <v>0</v>
      </c>
      <c r="S75" s="12">
        <v>46.75527335342229</v>
      </c>
      <c r="T75" s="9"/>
      <c r="U75" s="5">
        <f>S75+T75</f>
        <v>46.75527335342229</v>
      </c>
    </row>
    <row r="76" spans="1:21" ht="12.75" customHeight="1" hidden="1">
      <c r="A76" s="85"/>
      <c r="B76" s="65" t="s">
        <v>54</v>
      </c>
      <c r="C76" s="12">
        <v>24.43098871631851</v>
      </c>
      <c r="D76" s="12">
        <v>5.717851190355378</v>
      </c>
      <c r="E76" s="12">
        <v>3.2357321459137833</v>
      </c>
      <c r="F76" s="12">
        <v>1.9178870009968114</v>
      </c>
      <c r="G76" s="12">
        <v>5.320813934729308</v>
      </c>
      <c r="H76" s="12">
        <v>1.9364207106902531</v>
      </c>
      <c r="I76" s="12">
        <v>1.2316108404690078</v>
      </c>
      <c r="J76" s="12">
        <v>0</v>
      </c>
      <c r="K76" s="12">
        <v>24.43098871631851</v>
      </c>
      <c r="L76" s="12">
        <v>5.717851190355378</v>
      </c>
      <c r="M76" s="12">
        <v>3.2357321459137833</v>
      </c>
      <c r="N76" s="12">
        <v>1.9178870009968114</v>
      </c>
      <c r="O76" s="12">
        <v>5.320813934729308</v>
      </c>
      <c r="P76" s="12">
        <v>1.9364207106902531</v>
      </c>
      <c r="Q76" s="12">
        <v>1.2316108404690078</v>
      </c>
      <c r="R76" s="12">
        <v>0</v>
      </c>
      <c r="S76" s="12">
        <v>43.791304539473046</v>
      </c>
      <c r="T76" s="9"/>
      <c r="U76" s="5">
        <f>S76+T76</f>
        <v>43.791304539473046</v>
      </c>
    </row>
    <row r="77" spans="1:21" ht="24" customHeight="1" hidden="1">
      <c r="A77" s="85"/>
      <c r="B77" s="37" t="s">
        <v>55</v>
      </c>
      <c r="C77" s="12">
        <v>19.763617817820094</v>
      </c>
      <c r="D77" s="12">
        <v>4.760028442524741</v>
      </c>
      <c r="E77" s="12">
        <v>7.370743768694043</v>
      </c>
      <c r="F77" s="12">
        <v>1.986513323249239</v>
      </c>
      <c r="G77" s="12">
        <v>2.670815952722977</v>
      </c>
      <c r="H77" s="12">
        <v>1.085728000719856</v>
      </c>
      <c r="I77" s="12">
        <v>0.3270150425330047</v>
      </c>
      <c r="J77" s="12">
        <v>1.6605652276153642</v>
      </c>
      <c r="K77" s="12">
        <v>19.763617817820094</v>
      </c>
      <c r="L77" s="12">
        <v>4.760028442524741</v>
      </c>
      <c r="M77" s="12">
        <v>7.370743768694043</v>
      </c>
      <c r="N77" s="12">
        <v>1.986513323249239</v>
      </c>
      <c r="O77" s="12">
        <v>2.670815952722977</v>
      </c>
      <c r="P77" s="12">
        <v>1.085728000719856</v>
      </c>
      <c r="Q77" s="12">
        <v>0.3270150425330047</v>
      </c>
      <c r="R77" s="12">
        <v>1.6605652276153642</v>
      </c>
      <c r="S77" s="12">
        <v>39.62502757587932</v>
      </c>
      <c r="T77" s="4">
        <v>3</v>
      </c>
      <c r="U77" s="5">
        <f>S77+T77</f>
        <v>42.62502757587932</v>
      </c>
    </row>
    <row r="78" spans="1:21" ht="15" hidden="1">
      <c r="A78" s="52"/>
      <c r="B78" s="71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</row>
    <row r="79" spans="1:21" ht="12.75" customHeight="1" hidden="1">
      <c r="A79" s="89" t="s">
        <v>24</v>
      </c>
      <c r="B79" s="66" t="s">
        <v>53</v>
      </c>
      <c r="C79" s="12">
        <v>22.63718833328752</v>
      </c>
      <c r="D79" s="12">
        <v>5.293907862983661</v>
      </c>
      <c r="E79" s="12">
        <v>4.629078813536026</v>
      </c>
      <c r="F79" s="12">
        <v>2.8110900657136684</v>
      </c>
      <c r="G79" s="12">
        <v>18.672952372137747</v>
      </c>
      <c r="H79" s="12">
        <v>8.381779695961734</v>
      </c>
      <c r="I79" s="12">
        <v>5.223616623320296</v>
      </c>
      <c r="J79" s="12">
        <v>0</v>
      </c>
      <c r="K79" s="12">
        <v>22.63718833328752</v>
      </c>
      <c r="L79" s="12">
        <v>5.293907862983661</v>
      </c>
      <c r="M79" s="12">
        <v>4.629078813536026</v>
      </c>
      <c r="N79" s="12">
        <v>2.8110900657136684</v>
      </c>
      <c r="O79" s="12">
        <v>18.672952372137747</v>
      </c>
      <c r="P79" s="12">
        <v>8.381779695961734</v>
      </c>
      <c r="Q79" s="12">
        <v>5.223616623320296</v>
      </c>
      <c r="R79" s="12">
        <v>0</v>
      </c>
      <c r="S79" s="12">
        <v>67.64961376694065</v>
      </c>
      <c r="T79" s="9"/>
      <c r="U79" s="5">
        <f>S79+T79</f>
        <v>67.64961376694065</v>
      </c>
    </row>
    <row r="80" spans="1:21" ht="12.75" customHeight="1" hidden="1">
      <c r="A80" s="89"/>
      <c r="B80" s="65" t="s">
        <v>54</v>
      </c>
      <c r="C80" s="12">
        <v>17.92665656207328</v>
      </c>
      <c r="D80" s="12">
        <v>4.192367491202762</v>
      </c>
      <c r="E80" s="12">
        <v>3.850403317316946</v>
      </c>
      <c r="F80" s="12">
        <v>1.8014234707060017</v>
      </c>
      <c r="G80" s="12">
        <v>12.702658739766829</v>
      </c>
      <c r="H80" s="12">
        <v>5.647188929318098</v>
      </c>
      <c r="I80" s="12">
        <v>3.519384682604445</v>
      </c>
      <c r="J80" s="12">
        <v>0</v>
      </c>
      <c r="K80" s="12">
        <v>17.92665656207328</v>
      </c>
      <c r="L80" s="12">
        <v>4.192367491202762</v>
      </c>
      <c r="M80" s="12">
        <v>3.850403317316946</v>
      </c>
      <c r="N80" s="12">
        <v>1.8014234707060017</v>
      </c>
      <c r="O80" s="12">
        <v>12.702658739766829</v>
      </c>
      <c r="P80" s="12">
        <v>5.647188929318098</v>
      </c>
      <c r="Q80" s="12">
        <v>3.519384682604445</v>
      </c>
      <c r="R80" s="12">
        <v>0</v>
      </c>
      <c r="S80" s="12">
        <v>49.640083192988364</v>
      </c>
      <c r="T80" s="9"/>
      <c r="U80" s="5">
        <f>S80+T80</f>
        <v>49.640083192988364</v>
      </c>
    </row>
    <row r="81" spans="1:21" ht="24" customHeight="1" hidden="1">
      <c r="A81" s="89"/>
      <c r="B81" s="37" t="s">
        <v>55</v>
      </c>
      <c r="C81" s="12">
        <v>21.46263286014442</v>
      </c>
      <c r="D81" s="12">
        <v>5.169663887303861</v>
      </c>
      <c r="E81" s="12">
        <v>12.640658385383407</v>
      </c>
      <c r="F81" s="12">
        <v>2.024754150295426</v>
      </c>
      <c r="G81" s="12">
        <v>2.919420882417441</v>
      </c>
      <c r="H81" s="12">
        <v>3.2568452020872494</v>
      </c>
      <c r="I81" s="12">
        <v>0.3548150518995926</v>
      </c>
      <c r="J81" s="12">
        <v>1.8032926113469276</v>
      </c>
      <c r="K81" s="12">
        <v>21.46263286014442</v>
      </c>
      <c r="L81" s="12">
        <v>5.169663887303861</v>
      </c>
      <c r="M81" s="12">
        <v>12.640658385383407</v>
      </c>
      <c r="N81" s="12">
        <v>2.024754150295426</v>
      </c>
      <c r="O81" s="12">
        <v>2.919420882417441</v>
      </c>
      <c r="P81" s="12">
        <v>3.2568452020872494</v>
      </c>
      <c r="Q81" s="12">
        <v>0.3548150518995926</v>
      </c>
      <c r="R81" s="12">
        <v>1.8032926113469276</v>
      </c>
      <c r="S81" s="12">
        <v>49.63208303087833</v>
      </c>
      <c r="T81" s="4">
        <v>3</v>
      </c>
      <c r="U81" s="5">
        <f>S81+T81</f>
        <v>52.63208303087833</v>
      </c>
    </row>
    <row r="82" spans="1:21" ht="14.25" hidden="1">
      <c r="A82" s="53"/>
      <c r="B82" s="71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2.75" customHeight="1" hidden="1">
      <c r="A83" s="85" t="s">
        <v>25</v>
      </c>
      <c r="B83" s="66" t="s">
        <v>53</v>
      </c>
      <c r="C83" s="12">
        <v>24.01141620653634</v>
      </c>
      <c r="D83" s="12">
        <v>5.5572081546108345</v>
      </c>
      <c r="E83" s="12">
        <v>5.229200865542456</v>
      </c>
      <c r="F83" s="12">
        <v>1.7626253247697132</v>
      </c>
      <c r="G83" s="12">
        <v>11.591193077459586</v>
      </c>
      <c r="H83" s="12">
        <v>1.7113490523802417</v>
      </c>
      <c r="I83" s="12">
        <v>3.3741547593813266</v>
      </c>
      <c r="J83" s="12">
        <v>0</v>
      </c>
      <c r="K83" s="12">
        <v>24.01141620653634</v>
      </c>
      <c r="L83" s="12">
        <v>5.5572081546108345</v>
      </c>
      <c r="M83" s="12">
        <v>5.229200865542456</v>
      </c>
      <c r="N83" s="12">
        <v>1.7626253247697132</v>
      </c>
      <c r="O83" s="12">
        <v>11.591193077459586</v>
      </c>
      <c r="P83" s="12">
        <v>1.7113490523802417</v>
      </c>
      <c r="Q83" s="12">
        <v>3.3741547593813266</v>
      </c>
      <c r="R83" s="12">
        <v>0</v>
      </c>
      <c r="S83" s="12">
        <v>53.23714744068049</v>
      </c>
      <c r="T83" s="9"/>
      <c r="U83" s="5">
        <f>S83+T83</f>
        <v>53.23714744068049</v>
      </c>
    </row>
    <row r="84" spans="1:21" ht="12.75" customHeight="1" hidden="1">
      <c r="A84" s="85"/>
      <c r="B84" s="65" t="s">
        <v>54</v>
      </c>
      <c r="C84" s="12">
        <v>20.12991049341799</v>
      </c>
      <c r="D84" s="12">
        <v>4.6883332578928405</v>
      </c>
      <c r="E84" s="12">
        <v>4.355599531295124</v>
      </c>
      <c r="F84" s="12">
        <v>1.268262848997421</v>
      </c>
      <c r="G84" s="12">
        <v>8.524815737017095</v>
      </c>
      <c r="H84" s="12">
        <v>1.235535565800876</v>
      </c>
      <c r="I84" s="12">
        <v>2.4725166266341283</v>
      </c>
      <c r="J84" s="12">
        <v>0</v>
      </c>
      <c r="K84" s="12">
        <v>20.12991049341799</v>
      </c>
      <c r="L84" s="12">
        <v>4.6883332578928405</v>
      </c>
      <c r="M84" s="12">
        <v>4.355599531295124</v>
      </c>
      <c r="N84" s="12">
        <v>1.268262848997421</v>
      </c>
      <c r="O84" s="12">
        <v>8.524815737017095</v>
      </c>
      <c r="P84" s="12">
        <v>1.235535565800876</v>
      </c>
      <c r="Q84" s="12">
        <v>2.4725166266341283</v>
      </c>
      <c r="R84" s="12">
        <v>0</v>
      </c>
      <c r="S84" s="12">
        <v>42.67497406105547</v>
      </c>
      <c r="T84" s="9"/>
      <c r="U84" s="5">
        <f>S84+T84</f>
        <v>42.67497406105547</v>
      </c>
    </row>
    <row r="85" spans="1:21" ht="24" customHeight="1" hidden="1">
      <c r="A85" s="85"/>
      <c r="B85" s="37" t="s">
        <v>55</v>
      </c>
      <c r="C85" s="12">
        <v>20.285907015374576</v>
      </c>
      <c r="D85" s="12">
        <v>4.885913039088628</v>
      </c>
      <c r="E85" s="12">
        <v>8.886209056359705</v>
      </c>
      <c r="F85" s="12">
        <v>1.9992994495202772</v>
      </c>
      <c r="G85" s="12">
        <v>2.7503748647770934</v>
      </c>
      <c r="H85" s="12">
        <v>1.3535000120170408</v>
      </c>
      <c r="I85" s="12">
        <v>0.3356316777168287</v>
      </c>
      <c r="J85" s="12">
        <v>1.7043820811798729</v>
      </c>
      <c r="K85" s="12">
        <v>20.285907015374576</v>
      </c>
      <c r="L85" s="12">
        <v>4.885913039088628</v>
      </c>
      <c r="M85" s="12">
        <v>8.886209056359705</v>
      </c>
      <c r="N85" s="12">
        <v>1.9992994495202772</v>
      </c>
      <c r="O85" s="12">
        <v>2.7503748647770934</v>
      </c>
      <c r="P85" s="12">
        <v>1.3535000120170408</v>
      </c>
      <c r="Q85" s="12">
        <v>0.3356316777168287</v>
      </c>
      <c r="R85" s="12">
        <v>1.7043820811798729</v>
      </c>
      <c r="S85" s="12">
        <v>42.20121719603402</v>
      </c>
      <c r="T85" s="4">
        <v>3</v>
      </c>
      <c r="U85" s="5">
        <f>S85+T85</f>
        <v>45.20121719603402</v>
      </c>
    </row>
    <row r="86" spans="1:21" ht="15" hidden="1">
      <c r="A86" s="52"/>
      <c r="B86" s="71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21" ht="12.75" customHeight="1" hidden="1">
      <c r="A87" s="85" t="s">
        <v>26</v>
      </c>
      <c r="B87" s="66" t="s">
        <v>53</v>
      </c>
      <c r="C87" s="12">
        <v>21.66837542226737</v>
      </c>
      <c r="D87" s="12">
        <v>4.397141876554128</v>
      </c>
      <c r="E87" s="12">
        <v>6.067515532352177</v>
      </c>
      <c r="F87" s="12">
        <v>2.1536543005800324</v>
      </c>
      <c r="G87" s="12">
        <v>8.196438675919</v>
      </c>
      <c r="H87" s="12">
        <v>4.076067184805462</v>
      </c>
      <c r="I87" s="12">
        <v>1.5760506823700526</v>
      </c>
      <c r="J87" s="12">
        <v>0</v>
      </c>
      <c r="K87" s="12">
        <v>21.66837542226737</v>
      </c>
      <c r="L87" s="12">
        <v>4.397141876554128</v>
      </c>
      <c r="M87" s="12">
        <v>6.067515532352177</v>
      </c>
      <c r="N87" s="12">
        <v>2.1536543005800324</v>
      </c>
      <c r="O87" s="12">
        <v>8.196438675919</v>
      </c>
      <c r="P87" s="12">
        <v>4.076067184805462</v>
      </c>
      <c r="Q87" s="12">
        <v>1.5760506823700526</v>
      </c>
      <c r="R87" s="12">
        <v>0</v>
      </c>
      <c r="S87" s="12">
        <v>48.13524367484822</v>
      </c>
      <c r="T87" s="9"/>
      <c r="U87" s="5">
        <f>S87+T87</f>
        <v>48.13524367484822</v>
      </c>
    </row>
    <row r="88" spans="1:21" ht="12.75" customHeight="1" hidden="1">
      <c r="A88" s="85"/>
      <c r="B88" s="65" t="s">
        <v>54</v>
      </c>
      <c r="C88" s="12">
        <v>17.794324610353822</v>
      </c>
      <c r="D88" s="12">
        <v>4.162677615075869</v>
      </c>
      <c r="E88" s="12">
        <v>3.992455124601908</v>
      </c>
      <c r="F88" s="12">
        <v>1.3068979768448028</v>
      </c>
      <c r="G88" s="12">
        <v>6.2870168096435695</v>
      </c>
      <c r="H88" s="12">
        <v>3.0900092602978653</v>
      </c>
      <c r="I88" s="12">
        <v>1.598006882547455</v>
      </c>
      <c r="J88" s="12">
        <v>0</v>
      </c>
      <c r="K88" s="12">
        <v>17.794324610353822</v>
      </c>
      <c r="L88" s="12">
        <v>4.162677615075869</v>
      </c>
      <c r="M88" s="12">
        <v>3.992455124601908</v>
      </c>
      <c r="N88" s="12">
        <v>1.3068979768448028</v>
      </c>
      <c r="O88" s="12">
        <v>6.2870168096435695</v>
      </c>
      <c r="P88" s="12">
        <v>3.0900092602978653</v>
      </c>
      <c r="Q88" s="12">
        <v>1.598006882547455</v>
      </c>
      <c r="R88" s="12">
        <v>0</v>
      </c>
      <c r="S88" s="12">
        <v>38.23138827936529</v>
      </c>
      <c r="T88" s="9"/>
      <c r="U88" s="5">
        <f>S88+T88</f>
        <v>38.23138827936529</v>
      </c>
    </row>
    <row r="89" spans="1:21" ht="24" customHeight="1" hidden="1">
      <c r="A89" s="85"/>
      <c r="B89" s="37" t="s">
        <v>55</v>
      </c>
      <c r="C89" s="12">
        <v>20.082637980168723</v>
      </c>
      <c r="D89" s="12">
        <v>4.836742360013155</v>
      </c>
      <c r="E89" s="12">
        <v>7.001279963315893</v>
      </c>
      <c r="F89" s="12">
        <v>2.0309569990592786</v>
      </c>
      <c r="G89" s="12">
        <v>2.712074699711331</v>
      </c>
      <c r="H89" s="12">
        <v>1.0885839589493067</v>
      </c>
      <c r="I89" s="12">
        <v>0.3322481572399499</v>
      </c>
      <c r="J89" s="12">
        <v>1.6872830178462623</v>
      </c>
      <c r="K89" s="12">
        <v>20.082637980168723</v>
      </c>
      <c r="L89" s="12">
        <v>4.836742360013155</v>
      </c>
      <c r="M89" s="12">
        <v>7.001279963315893</v>
      </c>
      <c r="N89" s="12">
        <v>2.0309569990592786</v>
      </c>
      <c r="O89" s="12">
        <v>2.712074699711331</v>
      </c>
      <c r="P89" s="12">
        <v>1.0885839589493067</v>
      </c>
      <c r="Q89" s="12">
        <v>0.3322481572399499</v>
      </c>
      <c r="R89" s="12">
        <v>1.6872830178462623</v>
      </c>
      <c r="S89" s="12">
        <v>39.7718071363039</v>
      </c>
      <c r="T89" s="4">
        <v>3</v>
      </c>
      <c r="U89" s="5">
        <f>S89+T89</f>
        <v>42.7718071363039</v>
      </c>
    </row>
    <row r="90" spans="1:21" ht="15" hidden="1">
      <c r="A90" s="52"/>
      <c r="B90" s="71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1" spans="1:21" ht="12.75" customHeight="1" hidden="1">
      <c r="A91" s="85" t="s">
        <v>27</v>
      </c>
      <c r="B91" s="66" t="s">
        <v>53</v>
      </c>
      <c r="C91" s="12">
        <v>19.80963453168783</v>
      </c>
      <c r="D91" s="12">
        <v>4.557478516662716</v>
      </c>
      <c r="E91" s="12">
        <v>3.029004948429023</v>
      </c>
      <c r="F91" s="12">
        <v>2.135351340667336</v>
      </c>
      <c r="G91" s="12">
        <v>5.830576641248142</v>
      </c>
      <c r="H91" s="12">
        <v>0</v>
      </c>
      <c r="I91" s="12">
        <v>1.7010315864393941</v>
      </c>
      <c r="J91" s="12">
        <v>0</v>
      </c>
      <c r="K91" s="12">
        <v>19.80963453168783</v>
      </c>
      <c r="L91" s="12">
        <v>4.557478516662716</v>
      </c>
      <c r="M91" s="12">
        <v>3.029004948429023</v>
      </c>
      <c r="N91" s="12">
        <v>2.135351340667336</v>
      </c>
      <c r="O91" s="12">
        <v>5.830576641248142</v>
      </c>
      <c r="P91" s="12">
        <v>0</v>
      </c>
      <c r="Q91" s="12">
        <v>1.7010315864393941</v>
      </c>
      <c r="R91" s="12">
        <v>0</v>
      </c>
      <c r="S91" s="12">
        <v>37.06307756513444</v>
      </c>
      <c r="T91" s="9"/>
      <c r="U91" s="5">
        <f>S91+T91</f>
        <v>37.06307756513444</v>
      </c>
    </row>
    <row r="92" spans="1:21" ht="12.75" customHeight="1" hidden="1">
      <c r="A92" s="85"/>
      <c r="B92" s="65" t="s">
        <v>54</v>
      </c>
      <c r="C92" s="12">
        <v>19.221946473510954</v>
      </c>
      <c r="D92" s="12">
        <v>4.453723903488282</v>
      </c>
      <c r="E92" s="12">
        <v>2.4093528207904527</v>
      </c>
      <c r="F92" s="12">
        <v>1.7753869855029818</v>
      </c>
      <c r="G92" s="12">
        <v>6.366880071610933</v>
      </c>
      <c r="H92" s="12">
        <v>1.7866905020860955</v>
      </c>
      <c r="I92" s="12">
        <v>1.5975123458842848</v>
      </c>
      <c r="J92" s="12">
        <v>0</v>
      </c>
      <c r="K92" s="12">
        <v>19.221946473510954</v>
      </c>
      <c r="L92" s="12">
        <v>4.453723903488282</v>
      </c>
      <c r="M92" s="12">
        <v>2.4093528207904527</v>
      </c>
      <c r="N92" s="12">
        <v>1.7753869855029818</v>
      </c>
      <c r="O92" s="12">
        <v>6.366880071610933</v>
      </c>
      <c r="P92" s="12">
        <v>1.7866905020860955</v>
      </c>
      <c r="Q92" s="12">
        <v>1.5975123458842848</v>
      </c>
      <c r="R92" s="12">
        <v>0</v>
      </c>
      <c r="S92" s="12">
        <v>37.61149310287398</v>
      </c>
      <c r="T92" s="9"/>
      <c r="U92" s="5">
        <f>S92+T92</f>
        <v>37.61149310287398</v>
      </c>
    </row>
    <row r="93" spans="1:21" ht="24" customHeight="1" hidden="1">
      <c r="A93" s="85"/>
      <c r="B93" s="37" t="s">
        <v>55</v>
      </c>
      <c r="C93" s="12">
        <v>16.956633280074787</v>
      </c>
      <c r="D93" s="12">
        <v>4.0838978430244</v>
      </c>
      <c r="E93" s="12">
        <v>5.018717533082542</v>
      </c>
      <c r="F93" s="12">
        <v>1.7444780326332103</v>
      </c>
      <c r="G93" s="12">
        <v>2.2894971943850857</v>
      </c>
      <c r="H93" s="12">
        <v>0.6995446345076519</v>
      </c>
      <c r="I93" s="12">
        <v>0.280675518305836</v>
      </c>
      <c r="J93" s="12">
        <v>1.424743978158107</v>
      </c>
      <c r="K93" s="12">
        <v>16.956633280074787</v>
      </c>
      <c r="L93" s="12">
        <v>4.0838978430244</v>
      </c>
      <c r="M93" s="12">
        <v>5.018717533082542</v>
      </c>
      <c r="N93" s="12">
        <v>1.7444780326332103</v>
      </c>
      <c r="O93" s="12">
        <v>2.2894971943850857</v>
      </c>
      <c r="P93" s="12">
        <v>0.6995446345076519</v>
      </c>
      <c r="Q93" s="12">
        <v>0.280675518305836</v>
      </c>
      <c r="R93" s="12">
        <v>1.424743978158107</v>
      </c>
      <c r="S93" s="12">
        <v>32.498188014171625</v>
      </c>
      <c r="T93" s="4">
        <v>3</v>
      </c>
      <c r="U93" s="5">
        <f>S93+T93</f>
        <v>35.498188014171625</v>
      </c>
    </row>
    <row r="94" spans="1:21" ht="15" hidden="1">
      <c r="A94" s="52"/>
      <c r="B94" s="71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</row>
    <row r="95" spans="1:21" ht="12.75" customHeight="1" hidden="1">
      <c r="A95" s="85" t="s">
        <v>28</v>
      </c>
      <c r="B95" s="66" t="s">
        <v>53</v>
      </c>
      <c r="C95" s="12">
        <v>24.892161258764062</v>
      </c>
      <c r="D95" s="12">
        <v>5.709643030461922</v>
      </c>
      <c r="E95" s="12">
        <v>4.699372248491766</v>
      </c>
      <c r="F95" s="12">
        <v>2.6469037881596296</v>
      </c>
      <c r="G95" s="12">
        <v>10.41315580692911</v>
      </c>
      <c r="H95" s="12">
        <v>4.14468857003098</v>
      </c>
      <c r="I95" s="12">
        <v>2.7158468608344686</v>
      </c>
      <c r="J95" s="12">
        <v>0</v>
      </c>
      <c r="K95" s="12">
        <v>24.892161258764062</v>
      </c>
      <c r="L95" s="12">
        <v>5.709643030461922</v>
      </c>
      <c r="M95" s="12">
        <v>4.699372248491766</v>
      </c>
      <c r="N95" s="12">
        <v>2.6469037881596296</v>
      </c>
      <c r="O95" s="12">
        <v>10.41315580692911</v>
      </c>
      <c r="P95" s="12">
        <v>4.14468857003098</v>
      </c>
      <c r="Q95" s="12">
        <v>2.7158468608344686</v>
      </c>
      <c r="R95" s="12">
        <v>0</v>
      </c>
      <c r="S95" s="12">
        <v>55.221771563671936</v>
      </c>
      <c r="T95" s="9"/>
      <c r="U95" s="5">
        <f>S95+T95</f>
        <v>55.221771563671936</v>
      </c>
    </row>
    <row r="96" spans="1:21" ht="12.75" customHeight="1" hidden="1">
      <c r="A96" s="85"/>
      <c r="B96" s="65" t="s">
        <v>54</v>
      </c>
      <c r="C96" s="12">
        <v>18.19509093623178</v>
      </c>
      <c r="D96" s="12">
        <v>4.125241689095591</v>
      </c>
      <c r="E96" s="12">
        <v>4.490888991257342</v>
      </c>
      <c r="F96" s="12">
        <v>1.5038900610103179</v>
      </c>
      <c r="G96" s="12">
        <v>7.592378965762011</v>
      </c>
      <c r="H96" s="12">
        <v>7.7111730792739985</v>
      </c>
      <c r="I96" s="12">
        <v>1.92779280157023</v>
      </c>
      <c r="J96" s="12">
        <v>0</v>
      </c>
      <c r="K96" s="12">
        <v>18.19509093623178</v>
      </c>
      <c r="L96" s="12">
        <v>4.125241689095591</v>
      </c>
      <c r="M96" s="12">
        <v>4.490888991257342</v>
      </c>
      <c r="N96" s="12">
        <v>1.5038900610103179</v>
      </c>
      <c r="O96" s="12">
        <v>7.592378965762011</v>
      </c>
      <c r="P96" s="12">
        <v>7.7111730792739985</v>
      </c>
      <c r="Q96" s="12">
        <v>1.92779280157023</v>
      </c>
      <c r="R96" s="12">
        <v>0</v>
      </c>
      <c r="S96" s="12">
        <v>45.54645652420127</v>
      </c>
      <c r="T96" s="9"/>
      <c r="U96" s="5">
        <f>S96+T96</f>
        <v>45.54645652420127</v>
      </c>
    </row>
    <row r="97" spans="1:21" ht="24" customHeight="1" hidden="1">
      <c r="A97" s="85"/>
      <c r="B97" s="37" t="s">
        <v>55</v>
      </c>
      <c r="C97" s="12">
        <v>18.02228166828621</v>
      </c>
      <c r="D97" s="12">
        <v>4.340683157024333</v>
      </c>
      <c r="E97" s="12">
        <v>9.320358536311035</v>
      </c>
      <c r="F97" s="12">
        <v>1.803716764238918</v>
      </c>
      <c r="G97" s="12">
        <v>2.4306633207445176</v>
      </c>
      <c r="H97" s="12">
        <v>3.2291192691770023</v>
      </c>
      <c r="I97" s="12">
        <v>0.29815128802446167</v>
      </c>
      <c r="J97" s="12">
        <v>1.5141905894546</v>
      </c>
      <c r="K97" s="12">
        <v>18.02228166828621</v>
      </c>
      <c r="L97" s="12">
        <v>4.340683157024333</v>
      </c>
      <c r="M97" s="12">
        <v>9.320358536311035</v>
      </c>
      <c r="N97" s="12">
        <v>1.803716764238918</v>
      </c>
      <c r="O97" s="12">
        <v>2.4306633207445176</v>
      </c>
      <c r="P97" s="12">
        <v>3.2291192691770023</v>
      </c>
      <c r="Q97" s="12">
        <v>0.29815128802446167</v>
      </c>
      <c r="R97" s="12">
        <v>1.5141905894546</v>
      </c>
      <c r="S97" s="12">
        <v>40.95916459326108</v>
      </c>
      <c r="T97" s="4">
        <v>3</v>
      </c>
      <c r="U97" s="5">
        <f>S97+T97</f>
        <v>43.95916459326108</v>
      </c>
    </row>
    <row r="98" spans="1:21" ht="15" hidden="1">
      <c r="A98" s="52"/>
      <c r="B98" s="71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</row>
    <row r="99" spans="1:21" ht="12.75" customHeight="1" hidden="1">
      <c r="A99" s="85" t="s">
        <v>29</v>
      </c>
      <c r="B99" s="66" t="s">
        <v>53</v>
      </c>
      <c r="C99" s="12">
        <v>29.2810310542846</v>
      </c>
      <c r="D99" s="12">
        <v>7.053790119421492</v>
      </c>
      <c r="E99" s="12">
        <v>11.45602036833987</v>
      </c>
      <c r="F99" s="12">
        <v>4.160094983170329</v>
      </c>
      <c r="G99" s="12">
        <v>14.054969325630752</v>
      </c>
      <c r="H99" s="12">
        <v>5.701388243602372</v>
      </c>
      <c r="I99" s="12">
        <v>7.89708435525231</v>
      </c>
      <c r="J99" s="12">
        <v>0</v>
      </c>
      <c r="K99" s="12">
        <v>29.2810310542846</v>
      </c>
      <c r="L99" s="12">
        <v>7.053790119421492</v>
      </c>
      <c r="M99" s="12">
        <v>11.45602036833987</v>
      </c>
      <c r="N99" s="12">
        <v>4.160094983170329</v>
      </c>
      <c r="O99" s="12">
        <v>14.054969325630752</v>
      </c>
      <c r="P99" s="12">
        <v>5.701388243602372</v>
      </c>
      <c r="Q99" s="12">
        <v>7.89708435525231</v>
      </c>
      <c r="R99" s="12">
        <v>0</v>
      </c>
      <c r="S99" s="12">
        <v>79.60437844970173</v>
      </c>
      <c r="T99" s="9"/>
      <c r="U99" s="5">
        <f>S99+T99</f>
        <v>79.60437844970173</v>
      </c>
    </row>
    <row r="100" spans="1:21" ht="12.75" customHeight="1" hidden="1">
      <c r="A100" s="85"/>
      <c r="B100" s="65" t="s">
        <v>54</v>
      </c>
      <c r="C100" s="12">
        <v>22.40317541038195</v>
      </c>
      <c r="D100" s="12">
        <v>5.166882600858167</v>
      </c>
      <c r="E100" s="12">
        <v>7.4228801970900875</v>
      </c>
      <c r="F100" s="12">
        <v>3.625694814556663</v>
      </c>
      <c r="G100" s="12">
        <v>10.483968249003391</v>
      </c>
      <c r="H100" s="12">
        <v>3.8795444830533796</v>
      </c>
      <c r="I100" s="12">
        <v>5.498158699404145</v>
      </c>
      <c r="J100" s="12">
        <v>0</v>
      </c>
      <c r="K100" s="12">
        <v>22.40317541038195</v>
      </c>
      <c r="L100" s="12">
        <v>5.166882600858167</v>
      </c>
      <c r="M100" s="12">
        <v>7.4228801970900875</v>
      </c>
      <c r="N100" s="12">
        <v>3.625694814556663</v>
      </c>
      <c r="O100" s="12">
        <v>10.483968249003391</v>
      </c>
      <c r="P100" s="12">
        <v>3.8795444830533796</v>
      </c>
      <c r="Q100" s="12">
        <v>5.498158699404145</v>
      </c>
      <c r="R100" s="12">
        <v>0</v>
      </c>
      <c r="S100" s="12">
        <v>58.480304454347795</v>
      </c>
      <c r="T100" s="9"/>
      <c r="U100" s="5">
        <f>S100+T100</f>
        <v>58.480304454347795</v>
      </c>
    </row>
    <row r="101" spans="1:21" ht="24" customHeight="1" hidden="1">
      <c r="A101" s="85"/>
      <c r="B101" s="37" t="s">
        <v>55</v>
      </c>
      <c r="C101" s="12">
        <v>21.67826765350119</v>
      </c>
      <c r="D101" s="12">
        <v>5.22147977127427</v>
      </c>
      <c r="E101" s="12">
        <v>19.206991573594898</v>
      </c>
      <c r="F101" s="12">
        <v>2.0335681699489134</v>
      </c>
      <c r="G101" s="12">
        <v>2.958430141577509</v>
      </c>
      <c r="H101" s="12">
        <v>1.8281787526515878</v>
      </c>
      <c r="I101" s="12">
        <v>0.3585081890398703</v>
      </c>
      <c r="J101" s="12">
        <v>1.8212857783324023</v>
      </c>
      <c r="K101" s="12">
        <v>21.67826765350119</v>
      </c>
      <c r="L101" s="12">
        <v>5.22147977127427</v>
      </c>
      <c r="M101" s="12">
        <v>19.206991573594898</v>
      </c>
      <c r="N101" s="12">
        <v>2.0335681699489134</v>
      </c>
      <c r="O101" s="12">
        <v>2.958430141577509</v>
      </c>
      <c r="P101" s="12">
        <v>1.8281787526515878</v>
      </c>
      <c r="Q101" s="12">
        <v>0.3585081890398703</v>
      </c>
      <c r="R101" s="12">
        <v>1.8212857783324023</v>
      </c>
      <c r="S101" s="12">
        <v>55.10671002992064</v>
      </c>
      <c r="T101" s="4">
        <v>3</v>
      </c>
      <c r="U101" s="5">
        <f>S101+T101</f>
        <v>58.10671002992064</v>
      </c>
    </row>
    <row r="102" spans="1:21" ht="15" hidden="1">
      <c r="A102" s="52"/>
      <c r="B102" s="71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</row>
    <row r="103" spans="1:21" ht="12.75" customHeight="1" hidden="1">
      <c r="A103" s="85" t="s">
        <v>30</v>
      </c>
      <c r="B103" s="66" t="s">
        <v>53</v>
      </c>
      <c r="C103" s="12">
        <v>23.2954281877556</v>
      </c>
      <c r="D103" s="12">
        <v>5.619305466893789</v>
      </c>
      <c r="E103" s="12">
        <v>4.215680888726118</v>
      </c>
      <c r="F103" s="12">
        <v>1.8964633617579185</v>
      </c>
      <c r="G103" s="12">
        <v>8.73632626626153</v>
      </c>
      <c r="H103" s="12">
        <v>3.0602148568638223</v>
      </c>
      <c r="I103" s="12">
        <v>3.493586404201698</v>
      </c>
      <c r="J103" s="12">
        <v>0</v>
      </c>
      <c r="K103" s="12">
        <v>23.2954281877556</v>
      </c>
      <c r="L103" s="12">
        <v>5.619305466893789</v>
      </c>
      <c r="M103" s="12">
        <v>4.215680888726118</v>
      </c>
      <c r="N103" s="12">
        <v>1.8964633617579185</v>
      </c>
      <c r="O103" s="12">
        <v>8.73632626626153</v>
      </c>
      <c r="P103" s="12">
        <v>3.0602148568638223</v>
      </c>
      <c r="Q103" s="12">
        <v>3.493586404201698</v>
      </c>
      <c r="R103" s="12">
        <v>0</v>
      </c>
      <c r="S103" s="12">
        <v>50.317005432460476</v>
      </c>
      <c r="T103" s="9"/>
      <c r="U103" s="5">
        <f>S103+T103</f>
        <v>50.317005432460476</v>
      </c>
    </row>
    <row r="104" spans="1:21" ht="12.75" customHeight="1" hidden="1">
      <c r="A104" s="85"/>
      <c r="B104" s="65" t="s">
        <v>54</v>
      </c>
      <c r="C104" s="12">
        <v>20.596311936230276</v>
      </c>
      <c r="D104" s="12">
        <v>4.788564092548472</v>
      </c>
      <c r="E104" s="12">
        <v>3.180536187224216</v>
      </c>
      <c r="F104" s="12">
        <v>1.5730640221544205</v>
      </c>
      <c r="G104" s="12">
        <v>5.185420068174591</v>
      </c>
      <c r="H104" s="12">
        <v>2.3438819567126723</v>
      </c>
      <c r="I104" s="12">
        <v>2.879293512819215</v>
      </c>
      <c r="J104" s="12">
        <v>0</v>
      </c>
      <c r="K104" s="12">
        <v>20.596311936230276</v>
      </c>
      <c r="L104" s="12">
        <v>4.788564092548472</v>
      </c>
      <c r="M104" s="12">
        <v>3.180536187224216</v>
      </c>
      <c r="N104" s="12">
        <v>1.5730640221544205</v>
      </c>
      <c r="O104" s="12">
        <v>5.185420068174591</v>
      </c>
      <c r="P104" s="12">
        <v>2.3438819567126723</v>
      </c>
      <c r="Q104" s="12">
        <v>2.879293512819215</v>
      </c>
      <c r="R104" s="12">
        <v>0</v>
      </c>
      <c r="S104" s="12">
        <v>40.54707177586386</v>
      </c>
      <c r="T104" s="9"/>
      <c r="U104" s="5">
        <f>S104+T104</f>
        <v>40.54707177586386</v>
      </c>
    </row>
    <row r="105" spans="1:21" ht="18" customHeight="1" hidden="1">
      <c r="A105" s="85"/>
      <c r="B105" s="37" t="s">
        <v>55</v>
      </c>
      <c r="C105" s="12">
        <v>18.29425874170551</v>
      </c>
      <c r="D105" s="12">
        <v>4.406183046385549</v>
      </c>
      <c r="E105" s="12">
        <v>6.541362117957054</v>
      </c>
      <c r="F105" s="12">
        <v>1.8519343845591552</v>
      </c>
      <c r="G105" s="12">
        <v>2.469024692397553</v>
      </c>
      <c r="H105" s="12">
        <v>0.8758447576556988</v>
      </c>
      <c r="I105" s="12">
        <v>0.30280309321346105</v>
      </c>
      <c r="J105" s="12">
        <v>1.537135913783298</v>
      </c>
      <c r="K105" s="12">
        <v>18.29425874170551</v>
      </c>
      <c r="L105" s="12">
        <v>4.406183046385549</v>
      </c>
      <c r="M105" s="12">
        <v>6.541362117957054</v>
      </c>
      <c r="N105" s="12">
        <v>1.8519343845591552</v>
      </c>
      <c r="O105" s="12">
        <v>2.469024692397553</v>
      </c>
      <c r="P105" s="12">
        <v>0.8758447576556988</v>
      </c>
      <c r="Q105" s="12">
        <v>0.30280309321346105</v>
      </c>
      <c r="R105" s="12">
        <v>1.537135913783298</v>
      </c>
      <c r="S105" s="12">
        <v>36.278546747657266</v>
      </c>
      <c r="T105" s="4">
        <v>3</v>
      </c>
      <c r="U105" s="5">
        <f>S105+T105</f>
        <v>39.278546747657266</v>
      </c>
    </row>
    <row r="106" spans="1:21" ht="15" hidden="1">
      <c r="A106" s="52"/>
      <c r="B106" s="71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</row>
    <row r="107" spans="1:21" ht="12.75" customHeight="1" hidden="1">
      <c r="A107" s="85" t="s">
        <v>31</v>
      </c>
      <c r="B107" s="66" t="s">
        <v>53</v>
      </c>
      <c r="C107" s="12">
        <v>25.695060287825747</v>
      </c>
      <c r="D107" s="12">
        <v>6.0819708671397255</v>
      </c>
      <c r="E107" s="12">
        <v>3.4663832861032393</v>
      </c>
      <c r="F107" s="12">
        <v>2.5466374571529324</v>
      </c>
      <c r="G107" s="12">
        <v>8.472391090043338</v>
      </c>
      <c r="H107" s="12">
        <v>3.8437517364005114</v>
      </c>
      <c r="I107" s="12">
        <v>1.2261940067897459</v>
      </c>
      <c r="J107" s="12">
        <v>0</v>
      </c>
      <c r="K107" s="12">
        <v>25.695060287825747</v>
      </c>
      <c r="L107" s="12">
        <v>6.0819708671397255</v>
      </c>
      <c r="M107" s="12">
        <v>3.4663832861032393</v>
      </c>
      <c r="N107" s="12">
        <v>2.5466374571529324</v>
      </c>
      <c r="O107" s="12">
        <v>8.472391090043338</v>
      </c>
      <c r="P107" s="12">
        <v>3.8437517364005114</v>
      </c>
      <c r="Q107" s="12">
        <v>1.2261940067897459</v>
      </c>
      <c r="R107" s="12">
        <v>0</v>
      </c>
      <c r="S107" s="12">
        <v>51.33238873145524</v>
      </c>
      <c r="T107" s="9"/>
      <c r="U107" s="5">
        <f>S107+T107</f>
        <v>51.33238873145524</v>
      </c>
    </row>
    <row r="108" spans="1:21" ht="19.5" customHeight="1" hidden="1">
      <c r="A108" s="85"/>
      <c r="B108" s="65" t="s">
        <v>54</v>
      </c>
      <c r="C108" s="12">
        <v>19.347491494292857</v>
      </c>
      <c r="D108" s="12">
        <v>4.547557339801345</v>
      </c>
      <c r="E108" s="12">
        <v>5.8781150554723025</v>
      </c>
      <c r="F108" s="12">
        <v>1.5173356560310467</v>
      </c>
      <c r="G108" s="12">
        <v>5.672593598197937</v>
      </c>
      <c r="H108" s="12">
        <v>3.286349362110377</v>
      </c>
      <c r="I108" s="12">
        <v>1.266411163514295</v>
      </c>
      <c r="J108" s="12">
        <v>0</v>
      </c>
      <c r="K108" s="12">
        <v>19.347491494292857</v>
      </c>
      <c r="L108" s="12">
        <v>4.547557339801345</v>
      </c>
      <c r="M108" s="12">
        <v>5.8781150554723025</v>
      </c>
      <c r="N108" s="12">
        <v>1.5173356560310467</v>
      </c>
      <c r="O108" s="12">
        <v>5.672593598197937</v>
      </c>
      <c r="P108" s="12">
        <v>3.286349362110377</v>
      </c>
      <c r="Q108" s="12">
        <v>1.266411163514295</v>
      </c>
      <c r="R108" s="12">
        <v>0</v>
      </c>
      <c r="S108" s="12">
        <v>41.51585366942016</v>
      </c>
      <c r="T108" s="9"/>
      <c r="U108" s="5">
        <f>S108+T108</f>
        <v>41.51585366942016</v>
      </c>
    </row>
    <row r="109" spans="1:21" ht="18" customHeight="1" hidden="1">
      <c r="A109" s="85"/>
      <c r="B109" s="37" t="s">
        <v>55</v>
      </c>
      <c r="C109" s="12">
        <v>18.712460714754922</v>
      </c>
      <c r="D109" s="12">
        <v>4.506817541848092</v>
      </c>
      <c r="E109" s="12">
        <v>7.334718547045615</v>
      </c>
      <c r="F109" s="12">
        <v>1.888786336115797</v>
      </c>
      <c r="G109" s="12">
        <v>2.5389624668054083</v>
      </c>
      <c r="H109" s="12">
        <v>0.8763806540627056</v>
      </c>
      <c r="I109" s="12">
        <v>0.3096651203077348</v>
      </c>
      <c r="J109" s="12">
        <v>1.5722885133173221</v>
      </c>
      <c r="K109" s="12">
        <v>18.712460714754922</v>
      </c>
      <c r="L109" s="12">
        <v>4.506817541848092</v>
      </c>
      <c r="M109" s="12">
        <v>7.334718547045615</v>
      </c>
      <c r="N109" s="12">
        <v>1.888786336115797</v>
      </c>
      <c r="O109" s="12">
        <v>2.5389624668054083</v>
      </c>
      <c r="P109" s="12">
        <v>0.8763806540627056</v>
      </c>
      <c r="Q109" s="12">
        <v>0.3096651203077348</v>
      </c>
      <c r="R109" s="12">
        <v>1.5722885133173221</v>
      </c>
      <c r="S109" s="12">
        <v>37.7400798942576</v>
      </c>
      <c r="T109" s="4">
        <v>3</v>
      </c>
      <c r="U109" s="5">
        <f>S109+T109</f>
        <v>40.7400798942576</v>
      </c>
    </row>
    <row r="110" spans="1:21" ht="14.25" hidden="1">
      <c r="A110" s="53"/>
      <c r="B110" s="71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</row>
    <row r="111" spans="1:21" ht="12.75" hidden="1">
      <c r="A111" s="88" t="s">
        <v>32</v>
      </c>
      <c r="B111" s="66" t="s">
        <v>53</v>
      </c>
      <c r="C111" s="12">
        <v>23.3419746667927</v>
      </c>
      <c r="D111" s="12">
        <v>0.5426376797926562</v>
      </c>
      <c r="E111" s="12">
        <v>13.197443047547027</v>
      </c>
      <c r="F111" s="12">
        <v>1.8671360913756077</v>
      </c>
      <c r="G111" s="12">
        <v>8.264153579766436</v>
      </c>
      <c r="H111" s="12">
        <v>3.3440306267133</v>
      </c>
      <c r="I111" s="12">
        <v>2.4500210373817755</v>
      </c>
      <c r="J111" s="12">
        <v>0</v>
      </c>
      <c r="K111" s="12">
        <v>23.3419746667927</v>
      </c>
      <c r="L111" s="12">
        <v>0.5426376797926562</v>
      </c>
      <c r="M111" s="12">
        <v>13.197443047547027</v>
      </c>
      <c r="N111" s="12">
        <v>1.8671360913756077</v>
      </c>
      <c r="O111" s="12">
        <v>8.264153579766436</v>
      </c>
      <c r="P111" s="12">
        <v>3.3440306267133</v>
      </c>
      <c r="Q111" s="12">
        <v>2.4500210373817755</v>
      </c>
      <c r="R111" s="12">
        <v>0</v>
      </c>
      <c r="S111" s="12">
        <v>53.0073967293695</v>
      </c>
      <c r="T111" s="9"/>
      <c r="U111" s="5">
        <f>S111+T111</f>
        <v>53.0073967293695</v>
      </c>
    </row>
    <row r="112" spans="1:21" ht="12.75" hidden="1">
      <c r="A112" s="88"/>
      <c r="B112" s="65" t="s">
        <v>54</v>
      </c>
      <c r="C112" s="12">
        <v>22.593914569721683</v>
      </c>
      <c r="D112" s="12">
        <v>5.222348065798914</v>
      </c>
      <c r="E112" s="12">
        <v>9.880943556913701</v>
      </c>
      <c r="F112" s="12">
        <v>1.3154031926797023</v>
      </c>
      <c r="G112" s="12">
        <v>6.854922199212479</v>
      </c>
      <c r="H112" s="12">
        <v>3.6178762164195426</v>
      </c>
      <c r="I112" s="12">
        <v>1.975693141008226</v>
      </c>
      <c r="J112" s="12">
        <v>0</v>
      </c>
      <c r="K112" s="12">
        <v>22.593914569721683</v>
      </c>
      <c r="L112" s="12">
        <v>5.222348065798914</v>
      </c>
      <c r="M112" s="12">
        <v>9.880943556913701</v>
      </c>
      <c r="N112" s="12">
        <v>1.3154031926797023</v>
      </c>
      <c r="O112" s="12">
        <v>6.854922199212479</v>
      </c>
      <c r="P112" s="12">
        <v>3.6178762164195426</v>
      </c>
      <c r="Q112" s="12">
        <v>1.975693141008226</v>
      </c>
      <c r="R112" s="12">
        <v>0</v>
      </c>
      <c r="S112" s="12">
        <v>51.46110094175425</v>
      </c>
      <c r="T112" s="9"/>
      <c r="U112" s="5">
        <f>S112+T112</f>
        <v>51.46110094175425</v>
      </c>
    </row>
    <row r="113" spans="1:21" ht="12.75" hidden="1">
      <c r="A113" s="88"/>
      <c r="B113" s="37" t="s">
        <v>55</v>
      </c>
      <c r="C113" s="12">
        <v>20.825177658895456</v>
      </c>
      <c r="D113" s="12">
        <v>5.015735966961538</v>
      </c>
      <c r="E113" s="12">
        <v>14.649210607238485</v>
      </c>
      <c r="F113" s="12">
        <v>2.0323287418449403</v>
      </c>
      <c r="G113" s="12">
        <v>2.818242701787162</v>
      </c>
      <c r="H113" s="12">
        <v>1.2960548857779228</v>
      </c>
      <c r="I113" s="12">
        <v>0.344536130028249</v>
      </c>
      <c r="J113" s="12">
        <v>1.7497659888020725</v>
      </c>
      <c r="K113" s="12">
        <v>20.825177658895456</v>
      </c>
      <c r="L113" s="12">
        <v>5.015735966961538</v>
      </c>
      <c r="M113" s="12">
        <v>14.649210607238485</v>
      </c>
      <c r="N113" s="12">
        <v>2.0323287418449403</v>
      </c>
      <c r="O113" s="12">
        <v>2.818242701787162</v>
      </c>
      <c r="P113" s="12">
        <v>1.2960548857779228</v>
      </c>
      <c r="Q113" s="12">
        <v>0.344536130028249</v>
      </c>
      <c r="R113" s="12">
        <v>1.7497659888020725</v>
      </c>
      <c r="S113" s="12">
        <v>48.731052681335825</v>
      </c>
      <c r="T113" s="4">
        <v>3</v>
      </c>
      <c r="U113" s="5">
        <f>S113+T113</f>
        <v>51.731052681335825</v>
      </c>
    </row>
    <row r="114" spans="1:21" ht="15" hidden="1">
      <c r="A114" s="52"/>
      <c r="B114" s="71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</row>
    <row r="115" spans="1:21" ht="12.75" hidden="1">
      <c r="A115" s="88" t="s">
        <v>33</v>
      </c>
      <c r="B115" s="66" t="s">
        <v>53</v>
      </c>
      <c r="C115" s="12">
        <v>17.176577338478072</v>
      </c>
      <c r="D115" s="12">
        <v>4.023802020792368</v>
      </c>
      <c r="E115" s="12">
        <v>3.079232517574925</v>
      </c>
      <c r="F115" s="12">
        <v>1.3799570515573578</v>
      </c>
      <c r="G115" s="12">
        <v>6.342533923010133</v>
      </c>
      <c r="H115" s="12">
        <v>3.4453547580034183</v>
      </c>
      <c r="I115" s="12">
        <v>2.2872006706196686</v>
      </c>
      <c r="J115" s="12">
        <v>0</v>
      </c>
      <c r="K115" s="12">
        <v>17.176577338478072</v>
      </c>
      <c r="L115" s="12">
        <v>4.023802020792368</v>
      </c>
      <c r="M115" s="12">
        <v>3.079232517574925</v>
      </c>
      <c r="N115" s="12">
        <v>1.3799570515573578</v>
      </c>
      <c r="O115" s="12">
        <v>6.342533923010133</v>
      </c>
      <c r="P115" s="12">
        <v>3.4453547580034183</v>
      </c>
      <c r="Q115" s="12">
        <v>2.2872006706196686</v>
      </c>
      <c r="R115" s="12">
        <v>0</v>
      </c>
      <c r="S115" s="12">
        <v>37.734658280035944</v>
      </c>
      <c r="T115" s="9"/>
      <c r="U115" s="5">
        <f>S115+T115</f>
        <v>37.734658280035944</v>
      </c>
    </row>
    <row r="116" spans="1:21" ht="12.75" hidden="1">
      <c r="A116" s="88"/>
      <c r="B116" s="65" t="s">
        <v>54</v>
      </c>
      <c r="C116" s="12">
        <v>16.09883247705779</v>
      </c>
      <c r="D116" s="12">
        <v>3.75429705975883</v>
      </c>
      <c r="E116" s="12">
        <v>3.423679040679038</v>
      </c>
      <c r="F116" s="12">
        <v>0.9613162264554197</v>
      </c>
      <c r="G116" s="12">
        <v>5.608047338913554</v>
      </c>
      <c r="H116" s="12">
        <v>2.323782596088567</v>
      </c>
      <c r="I116" s="12">
        <v>1.5757337085096723</v>
      </c>
      <c r="J116" s="12">
        <v>0</v>
      </c>
      <c r="K116" s="12">
        <v>16.09883247705779</v>
      </c>
      <c r="L116" s="12">
        <v>3.75429705975883</v>
      </c>
      <c r="M116" s="12">
        <v>3.423679040679038</v>
      </c>
      <c r="N116" s="12">
        <v>0.9613162264554197</v>
      </c>
      <c r="O116" s="12">
        <v>5.608047338913554</v>
      </c>
      <c r="P116" s="12">
        <v>2.323782596088567</v>
      </c>
      <c r="Q116" s="12">
        <v>1.5757337085096723</v>
      </c>
      <c r="R116" s="12">
        <v>0</v>
      </c>
      <c r="S116" s="12">
        <v>33.74568844746287</v>
      </c>
      <c r="T116" s="9"/>
      <c r="U116" s="5">
        <f>S116+T116</f>
        <v>33.74568844746287</v>
      </c>
    </row>
    <row r="117" spans="1:21" ht="12.75" hidden="1">
      <c r="A117" s="88"/>
      <c r="B117" s="37" t="s">
        <v>55</v>
      </c>
      <c r="C117" s="12">
        <v>17.634637771774205</v>
      </c>
      <c r="D117" s="12">
        <v>4.247265736126673</v>
      </c>
      <c r="E117" s="12">
        <v>7.030982508163172</v>
      </c>
      <c r="F117" s="12">
        <v>1.7707816304953379</v>
      </c>
      <c r="G117" s="12">
        <v>2.3759514250113827</v>
      </c>
      <c r="H117" s="12">
        <v>0.9114487451841933</v>
      </c>
      <c r="I117" s="12">
        <v>0.2918860187750315</v>
      </c>
      <c r="J117" s="12">
        <v>1.4817140363800725</v>
      </c>
      <c r="K117" s="12">
        <v>17.634637771774205</v>
      </c>
      <c r="L117" s="12">
        <v>4.247265736126673</v>
      </c>
      <c r="M117" s="12">
        <v>7.030982508163172</v>
      </c>
      <c r="N117" s="12">
        <v>1.7707816304953379</v>
      </c>
      <c r="O117" s="12">
        <v>2.3759514250113827</v>
      </c>
      <c r="P117" s="12">
        <v>0.9114487451841933</v>
      </c>
      <c r="Q117" s="12">
        <v>0.2918860187750315</v>
      </c>
      <c r="R117" s="12">
        <v>1.4817140363800725</v>
      </c>
      <c r="S117" s="12">
        <v>35.74466787191007</v>
      </c>
      <c r="T117" s="4">
        <v>3</v>
      </c>
      <c r="U117" s="5">
        <f>S117+T117</f>
        <v>38.74466787191007</v>
      </c>
    </row>
    <row r="118" spans="1:21" ht="15" hidden="1">
      <c r="A118" s="52"/>
      <c r="B118" s="71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</row>
    <row r="119" spans="1:21" ht="12.75" hidden="1">
      <c r="A119" s="88" t="s">
        <v>34</v>
      </c>
      <c r="B119" s="66" t="s">
        <v>53</v>
      </c>
      <c r="C119" s="12">
        <v>30.652943932531628</v>
      </c>
      <c r="D119" s="12">
        <v>7.086785325827091</v>
      </c>
      <c r="E119" s="12">
        <v>3.7469935967515227</v>
      </c>
      <c r="F119" s="12">
        <v>2.728705924786425</v>
      </c>
      <c r="G119" s="12">
        <v>8.920574419668254</v>
      </c>
      <c r="H119" s="12">
        <v>6.521942839294081</v>
      </c>
      <c r="I119" s="12">
        <v>3.3923116528480124</v>
      </c>
      <c r="J119" s="12">
        <v>0</v>
      </c>
      <c r="K119" s="12">
        <v>30.652943932531628</v>
      </c>
      <c r="L119" s="12">
        <v>7.086785325827091</v>
      </c>
      <c r="M119" s="12">
        <v>3.7469935967515227</v>
      </c>
      <c r="N119" s="12">
        <v>2.728705924786425</v>
      </c>
      <c r="O119" s="12">
        <v>8.920574419668254</v>
      </c>
      <c r="P119" s="12">
        <v>6.521942839294081</v>
      </c>
      <c r="Q119" s="12">
        <v>3.3923116528480124</v>
      </c>
      <c r="R119" s="12">
        <v>0</v>
      </c>
      <c r="S119" s="12">
        <v>63.05025769170702</v>
      </c>
      <c r="T119" s="9"/>
      <c r="U119" s="5">
        <f>S119+T119</f>
        <v>63.05025769170702</v>
      </c>
    </row>
    <row r="120" spans="1:21" ht="12.75" hidden="1">
      <c r="A120" s="88"/>
      <c r="B120" s="65" t="s">
        <v>54</v>
      </c>
      <c r="C120" s="12">
        <v>22.701442416810327</v>
      </c>
      <c r="D120" s="12">
        <v>5.227174601945424</v>
      </c>
      <c r="E120" s="12">
        <v>6.53443688627727</v>
      </c>
      <c r="F120" s="12">
        <v>1.6306980102185769</v>
      </c>
      <c r="G120" s="12">
        <v>5.535973117123684</v>
      </c>
      <c r="H120" s="12">
        <v>4.2671897797178096</v>
      </c>
      <c r="I120" s="12">
        <v>2.061939088086942</v>
      </c>
      <c r="J120" s="12">
        <v>0</v>
      </c>
      <c r="K120" s="12">
        <v>22.701442416810327</v>
      </c>
      <c r="L120" s="12">
        <v>5.227174601945424</v>
      </c>
      <c r="M120" s="12">
        <v>6.53443688627727</v>
      </c>
      <c r="N120" s="12">
        <v>1.6306980102185769</v>
      </c>
      <c r="O120" s="12">
        <v>5.535973117123684</v>
      </c>
      <c r="P120" s="12">
        <v>4.2671897797178096</v>
      </c>
      <c r="Q120" s="12">
        <v>2.061939088086942</v>
      </c>
      <c r="R120" s="12">
        <v>0</v>
      </c>
      <c r="S120" s="12">
        <v>47.95885390018004</v>
      </c>
      <c r="T120" s="9"/>
      <c r="U120" s="5">
        <f>S120+T120</f>
        <v>47.95885390018004</v>
      </c>
    </row>
    <row r="121" spans="1:21" ht="12.75" hidden="1">
      <c r="A121" s="88"/>
      <c r="B121" s="37" t="s">
        <v>55</v>
      </c>
      <c r="C121" s="12">
        <v>19.191529691081985</v>
      </c>
      <c r="D121" s="12">
        <v>4.622200146063249</v>
      </c>
      <c r="E121" s="12">
        <v>8.19041223621686</v>
      </c>
      <c r="F121" s="12">
        <v>1.9088375174270205</v>
      </c>
      <c r="G121" s="12">
        <v>2.5974886439928424</v>
      </c>
      <c r="H121" s="12">
        <v>1.2235410572775416</v>
      </c>
      <c r="I121" s="12">
        <v>0.3175685232661886</v>
      </c>
      <c r="J121" s="12">
        <v>1.6125267186793464</v>
      </c>
      <c r="K121" s="12">
        <v>19.191529691081985</v>
      </c>
      <c r="L121" s="12">
        <v>4.622200146063249</v>
      </c>
      <c r="M121" s="12">
        <v>8.19041223621686</v>
      </c>
      <c r="N121" s="12">
        <v>1.9088375174270205</v>
      </c>
      <c r="O121" s="12">
        <v>2.5974886439928424</v>
      </c>
      <c r="P121" s="12">
        <v>1.2235410572775416</v>
      </c>
      <c r="Q121" s="12">
        <v>0.3175685232661886</v>
      </c>
      <c r="R121" s="12">
        <v>1.6125267186793464</v>
      </c>
      <c r="S121" s="12">
        <v>39.664104534005034</v>
      </c>
      <c r="T121" s="4">
        <v>3</v>
      </c>
      <c r="U121" s="5">
        <f>S121+T121</f>
        <v>42.664104534005034</v>
      </c>
    </row>
    <row r="122" spans="1:21" ht="15" hidden="1">
      <c r="A122" s="52"/>
      <c r="B122" s="71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</row>
    <row r="123" spans="1:21" ht="12.75" hidden="1">
      <c r="A123" s="88" t="s">
        <v>35</v>
      </c>
      <c r="B123" s="66" t="s">
        <v>53</v>
      </c>
      <c r="C123" s="12">
        <v>21.993982898764912</v>
      </c>
      <c r="D123" s="12">
        <v>5.224434479522931</v>
      </c>
      <c r="E123" s="12">
        <v>6.419719201942362</v>
      </c>
      <c r="F123" s="12">
        <v>3.4626650058928705</v>
      </c>
      <c r="G123" s="12">
        <v>6.009089854035799</v>
      </c>
      <c r="H123" s="12">
        <v>0</v>
      </c>
      <c r="I123" s="12">
        <v>1.4045179338514717</v>
      </c>
      <c r="J123" s="12">
        <v>0</v>
      </c>
      <c r="K123" s="12">
        <v>21.993982898764912</v>
      </c>
      <c r="L123" s="12">
        <v>5.224434479522931</v>
      </c>
      <c r="M123" s="12">
        <v>6.419719201942362</v>
      </c>
      <c r="N123" s="12">
        <v>3.4626650058928705</v>
      </c>
      <c r="O123" s="12">
        <v>6.009089854035799</v>
      </c>
      <c r="P123" s="12">
        <v>0</v>
      </c>
      <c r="Q123" s="12">
        <v>1.4045179338514717</v>
      </c>
      <c r="R123" s="12">
        <v>0</v>
      </c>
      <c r="S123" s="12">
        <v>44.51440937401035</v>
      </c>
      <c r="T123" s="9"/>
      <c r="U123" s="5">
        <f>S123+T123</f>
        <v>44.51440937401035</v>
      </c>
    </row>
    <row r="124" spans="1:21" ht="20.25" customHeight="1" hidden="1">
      <c r="A124" s="88"/>
      <c r="B124" s="65" t="s">
        <v>54</v>
      </c>
      <c r="C124" s="12">
        <v>23.799873114029232</v>
      </c>
      <c r="D124" s="12">
        <v>5.635394646820071</v>
      </c>
      <c r="E124" s="12">
        <v>6.23538743493968</v>
      </c>
      <c r="F124" s="12">
        <v>3.5134817362959705</v>
      </c>
      <c r="G124" s="12">
        <v>7.701763774724362</v>
      </c>
      <c r="H124" s="12">
        <v>-0.19751291499076074</v>
      </c>
      <c r="I124" s="12">
        <v>1.22309099088651</v>
      </c>
      <c r="J124" s="12">
        <v>0</v>
      </c>
      <c r="K124" s="12">
        <v>23.799873114029232</v>
      </c>
      <c r="L124" s="12">
        <v>5.635394646820071</v>
      </c>
      <c r="M124" s="12">
        <v>6.23538743493968</v>
      </c>
      <c r="N124" s="12">
        <v>3.5134817362959705</v>
      </c>
      <c r="O124" s="12">
        <v>7.701763774724362</v>
      </c>
      <c r="P124" s="12">
        <v>-0.19751291499076074</v>
      </c>
      <c r="Q124" s="12">
        <v>1.22309099088651</v>
      </c>
      <c r="R124" s="12">
        <v>0</v>
      </c>
      <c r="S124" s="12">
        <v>47.91147878270506</v>
      </c>
      <c r="T124" s="9"/>
      <c r="U124" s="5">
        <f>S124+T124</f>
        <v>47.91147878270506</v>
      </c>
    </row>
    <row r="125" spans="1:21" ht="16.5" customHeight="1" hidden="1">
      <c r="A125" s="88"/>
      <c r="B125" s="37" t="s">
        <v>55</v>
      </c>
      <c r="C125" s="12">
        <v>20.380272353522724</v>
      </c>
      <c r="D125" s="12">
        <v>4.90872318794475</v>
      </c>
      <c r="E125" s="12">
        <v>11.081508670177605</v>
      </c>
      <c r="F125" s="12">
        <v>2.014202857020979</v>
      </c>
      <c r="G125" s="12">
        <v>2.752986713285554</v>
      </c>
      <c r="H125" s="12">
        <v>1.3736824239320788</v>
      </c>
      <c r="I125" s="12">
        <v>0.33707650121591626</v>
      </c>
      <c r="J125" s="12">
        <v>1.7123652096774926</v>
      </c>
      <c r="K125" s="12">
        <v>20.380272353522724</v>
      </c>
      <c r="L125" s="12">
        <v>4.90872318794475</v>
      </c>
      <c r="M125" s="12">
        <v>11.081508670177605</v>
      </c>
      <c r="N125" s="12">
        <v>2.014202857020979</v>
      </c>
      <c r="O125" s="12">
        <v>2.752986713285554</v>
      </c>
      <c r="P125" s="12">
        <v>1.3736824239320788</v>
      </c>
      <c r="Q125" s="12">
        <v>0.33707650121591626</v>
      </c>
      <c r="R125" s="12">
        <v>1.7123652096774926</v>
      </c>
      <c r="S125" s="12">
        <v>44.560817916777104</v>
      </c>
      <c r="T125" s="4">
        <v>3</v>
      </c>
      <c r="U125" s="5">
        <f>S125+T125</f>
        <v>47.560817916777104</v>
      </c>
    </row>
    <row r="126" spans="1:21" ht="15" hidden="1">
      <c r="A126" s="52"/>
      <c r="B126" s="71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</row>
    <row r="127" spans="1:21" ht="12.75" hidden="1">
      <c r="A127" s="88" t="s">
        <v>36</v>
      </c>
      <c r="B127" s="66" t="s">
        <v>53</v>
      </c>
      <c r="C127" s="12">
        <v>29.203256270928158</v>
      </c>
      <c r="D127" s="12">
        <v>6.740108416060726</v>
      </c>
      <c r="E127" s="12">
        <v>17.47322198383895</v>
      </c>
      <c r="F127" s="12">
        <v>2.640513536631496</v>
      </c>
      <c r="G127" s="12">
        <v>13.108813168121415</v>
      </c>
      <c r="H127" s="12">
        <v>3.4626952459246487</v>
      </c>
      <c r="I127" s="12">
        <v>3.7498326192461158</v>
      </c>
      <c r="J127" s="12">
        <v>0</v>
      </c>
      <c r="K127" s="12">
        <v>29.203256270928158</v>
      </c>
      <c r="L127" s="12">
        <v>6.740108416060726</v>
      </c>
      <c r="M127" s="12">
        <v>17.47322198383895</v>
      </c>
      <c r="N127" s="12">
        <v>2.640513536631496</v>
      </c>
      <c r="O127" s="12">
        <v>13.108813168121415</v>
      </c>
      <c r="P127" s="12">
        <v>3.4626952459246487</v>
      </c>
      <c r="Q127" s="12">
        <v>3.7498326192461158</v>
      </c>
      <c r="R127" s="12">
        <v>0</v>
      </c>
      <c r="S127" s="12">
        <v>76.37844124075151</v>
      </c>
      <c r="T127" s="9"/>
      <c r="U127" s="5">
        <f>S127+T127</f>
        <v>76.37844124075151</v>
      </c>
    </row>
    <row r="128" spans="1:21" ht="12.75" hidden="1">
      <c r="A128" s="88"/>
      <c r="B128" s="65" t="s">
        <v>54</v>
      </c>
      <c r="C128" s="12">
        <v>22.972021937523742</v>
      </c>
      <c r="D128" s="12">
        <v>5.302448513259489</v>
      </c>
      <c r="E128" s="12">
        <v>13.946741084836708</v>
      </c>
      <c r="F128" s="12">
        <v>1.9497640106441307</v>
      </c>
      <c r="G128" s="12">
        <v>11.07374103482201</v>
      </c>
      <c r="H128" s="12">
        <v>2.986822114025446</v>
      </c>
      <c r="I128" s="12">
        <v>2.8072103965309583</v>
      </c>
      <c r="J128" s="12">
        <v>0</v>
      </c>
      <c r="K128" s="12">
        <v>22.972021937523742</v>
      </c>
      <c r="L128" s="12">
        <v>5.302448513259489</v>
      </c>
      <c r="M128" s="12">
        <v>13.946741084836708</v>
      </c>
      <c r="N128" s="12">
        <v>1.9497640106441307</v>
      </c>
      <c r="O128" s="12">
        <v>11.07374103482201</v>
      </c>
      <c r="P128" s="12">
        <v>2.986822114025446</v>
      </c>
      <c r="Q128" s="12">
        <v>2.8072103965309583</v>
      </c>
      <c r="R128" s="12">
        <v>0</v>
      </c>
      <c r="S128" s="12">
        <v>61.03874909164249</v>
      </c>
      <c r="T128" s="9"/>
      <c r="U128" s="5">
        <f>S128+T128</f>
        <v>61.03874909164249</v>
      </c>
    </row>
    <row r="129" spans="1:21" ht="15.75" customHeight="1" hidden="1">
      <c r="A129" s="88"/>
      <c r="B129" s="37" t="s">
        <v>55</v>
      </c>
      <c r="C129" s="12">
        <v>18.06855663454963</v>
      </c>
      <c r="D129" s="12">
        <v>4.352136666100228</v>
      </c>
      <c r="E129" s="12">
        <v>23.5859878092808</v>
      </c>
      <c r="F129" s="12">
        <v>1.6107349267999072</v>
      </c>
      <c r="G129" s="12">
        <v>2.421519187477123</v>
      </c>
      <c r="H129" s="12">
        <v>1.4482593404552542</v>
      </c>
      <c r="I129" s="12">
        <v>0.29841522057104264</v>
      </c>
      <c r="J129" s="12">
        <v>1.5180653490497638</v>
      </c>
      <c r="K129" s="12">
        <v>18.06855663454963</v>
      </c>
      <c r="L129" s="12">
        <v>4.352136666100228</v>
      </c>
      <c r="M129" s="12">
        <v>23.5859878092808</v>
      </c>
      <c r="N129" s="12">
        <v>1.6107349267999072</v>
      </c>
      <c r="O129" s="12">
        <v>2.421519187477123</v>
      </c>
      <c r="P129" s="12">
        <v>1.4482593404552542</v>
      </c>
      <c r="Q129" s="12">
        <v>0.29841522057104264</v>
      </c>
      <c r="R129" s="12">
        <v>1.5180653490497638</v>
      </c>
      <c r="S129" s="12">
        <v>53.30367513428374</v>
      </c>
      <c r="T129" s="4">
        <v>3</v>
      </c>
      <c r="U129" s="5">
        <f>S129+T129</f>
        <v>56.30367513428374</v>
      </c>
    </row>
    <row r="130" spans="1:21" ht="15" hidden="1">
      <c r="A130" s="52"/>
      <c r="B130" s="71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</row>
    <row r="131" spans="1:21" ht="12.75" hidden="1">
      <c r="A131" s="88" t="s">
        <v>37</v>
      </c>
      <c r="B131" s="66" t="s">
        <v>53</v>
      </c>
      <c r="C131" s="12">
        <v>22.00829604468106</v>
      </c>
      <c r="D131" s="12">
        <v>5.158120017924639</v>
      </c>
      <c r="E131" s="12">
        <v>3.405069079269687</v>
      </c>
      <c r="F131" s="12">
        <v>0.6773179355143683</v>
      </c>
      <c r="G131" s="12">
        <v>3.411182769278018</v>
      </c>
      <c r="H131" s="12">
        <v>0</v>
      </c>
      <c r="I131" s="12">
        <v>2.6745995144061423</v>
      </c>
      <c r="J131" s="12">
        <v>0</v>
      </c>
      <c r="K131" s="12">
        <v>22.00829604468106</v>
      </c>
      <c r="L131" s="12">
        <v>5.158120017924639</v>
      </c>
      <c r="M131" s="12">
        <v>3.405069079269687</v>
      </c>
      <c r="N131" s="12">
        <v>0.6773179355143683</v>
      </c>
      <c r="O131" s="12">
        <v>3.411182769278018</v>
      </c>
      <c r="P131" s="12">
        <v>0</v>
      </c>
      <c r="Q131" s="12">
        <v>2.6745995144061423</v>
      </c>
      <c r="R131" s="12">
        <v>0</v>
      </c>
      <c r="S131" s="12">
        <v>37.33458536107392</v>
      </c>
      <c r="T131" s="9"/>
      <c r="U131" s="5">
        <f>S131+T131</f>
        <v>37.33458536107392</v>
      </c>
    </row>
    <row r="132" spans="1:21" ht="12.75" hidden="1">
      <c r="A132" s="88"/>
      <c r="B132" s="65" t="s">
        <v>54</v>
      </c>
      <c r="C132" s="12">
        <v>17.170760068779433</v>
      </c>
      <c r="D132" s="12">
        <v>4.030834473210938</v>
      </c>
      <c r="E132" s="12">
        <v>2.7680015451985565</v>
      </c>
      <c r="F132" s="12">
        <v>1.2291943574499233</v>
      </c>
      <c r="G132" s="12">
        <v>9.732984589852219</v>
      </c>
      <c r="H132" s="12">
        <v>1.4317285993593165</v>
      </c>
      <c r="I132" s="12">
        <v>2.340641487350794</v>
      </c>
      <c r="J132" s="12">
        <v>0</v>
      </c>
      <c r="K132" s="12">
        <v>17.170760068779433</v>
      </c>
      <c r="L132" s="12">
        <v>4.030834473210938</v>
      </c>
      <c r="M132" s="12">
        <v>2.7680015451985565</v>
      </c>
      <c r="N132" s="12">
        <v>1.2291943574499233</v>
      </c>
      <c r="O132" s="12">
        <v>9.732984589852219</v>
      </c>
      <c r="P132" s="12">
        <v>1.4317285993593165</v>
      </c>
      <c r="Q132" s="12">
        <v>2.340641487350794</v>
      </c>
      <c r="R132" s="12">
        <v>0</v>
      </c>
      <c r="S132" s="12">
        <v>38.70414512120118</v>
      </c>
      <c r="T132" s="9"/>
      <c r="U132" s="5">
        <f>S132+T132</f>
        <v>38.70414512120118</v>
      </c>
    </row>
    <row r="133" spans="1:21" ht="12.75" hidden="1">
      <c r="A133" s="88"/>
      <c r="B133" s="37" t="s">
        <v>55</v>
      </c>
      <c r="C133" s="12">
        <v>18.355897001846895</v>
      </c>
      <c r="D133" s="12">
        <v>4.421075098089873</v>
      </c>
      <c r="E133" s="12">
        <v>8.017818961193768</v>
      </c>
      <c r="F133" s="12">
        <v>1.8155640748083748</v>
      </c>
      <c r="G133" s="12">
        <v>2.4734562554003956</v>
      </c>
      <c r="H133" s="12">
        <v>1.2182919536353687</v>
      </c>
      <c r="I133" s="12">
        <v>0.30358587141050375</v>
      </c>
      <c r="J133" s="12">
        <v>1.5422546808595965</v>
      </c>
      <c r="K133" s="12">
        <v>18.355897001846895</v>
      </c>
      <c r="L133" s="12">
        <v>4.421075098089873</v>
      </c>
      <c r="M133" s="12">
        <v>8.017818961193768</v>
      </c>
      <c r="N133" s="12">
        <v>1.8155640748083748</v>
      </c>
      <c r="O133" s="12">
        <v>2.4734562554003956</v>
      </c>
      <c r="P133" s="12">
        <v>1.2182919536353687</v>
      </c>
      <c r="Q133" s="12">
        <v>0.30358587141050375</v>
      </c>
      <c r="R133" s="12">
        <v>1.5422546808595965</v>
      </c>
      <c r="S133" s="12">
        <v>38.14794389724479</v>
      </c>
      <c r="T133" s="4">
        <v>3</v>
      </c>
      <c r="U133" s="5">
        <f>S133+T133</f>
        <v>41.14794389724479</v>
      </c>
    </row>
    <row r="134" spans="1:21" ht="15" hidden="1">
      <c r="A134" s="52"/>
      <c r="B134" s="71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  <row r="135" spans="1:21" ht="12.75" hidden="1">
      <c r="A135" s="85" t="s">
        <v>38</v>
      </c>
      <c r="B135" s="66" t="s">
        <v>53</v>
      </c>
      <c r="C135" s="12">
        <v>23.514814584756817</v>
      </c>
      <c r="D135" s="12">
        <v>5.636851264096388</v>
      </c>
      <c r="E135" s="12">
        <v>6.11053481582707</v>
      </c>
      <c r="F135" s="12">
        <v>0</v>
      </c>
      <c r="G135" s="12">
        <v>8.493078042038297</v>
      </c>
      <c r="H135" s="12">
        <v>3.307224051183303</v>
      </c>
      <c r="I135" s="12">
        <v>1.5384351885544258</v>
      </c>
      <c r="J135" s="12">
        <v>0</v>
      </c>
      <c r="K135" s="12">
        <v>23.514814584756817</v>
      </c>
      <c r="L135" s="12">
        <v>5.636851264096388</v>
      </c>
      <c r="M135" s="12">
        <v>6.11053481582707</v>
      </c>
      <c r="N135" s="12">
        <v>0</v>
      </c>
      <c r="O135" s="12">
        <v>8.493078042038297</v>
      </c>
      <c r="P135" s="12">
        <v>3.307224051183303</v>
      </c>
      <c r="Q135" s="12">
        <v>1.5384351885544258</v>
      </c>
      <c r="R135" s="12">
        <v>0</v>
      </c>
      <c r="S135" s="12">
        <v>48.60093794645629</v>
      </c>
      <c r="T135" s="9"/>
      <c r="U135" s="5">
        <f>S135+T135</f>
        <v>48.60093794645629</v>
      </c>
    </row>
    <row r="136" spans="1:21" ht="12.75" hidden="1">
      <c r="A136" s="85"/>
      <c r="B136" s="65" t="s">
        <v>54</v>
      </c>
      <c r="C136" s="12">
        <v>18.721112152259753</v>
      </c>
      <c r="D136" s="12">
        <v>4.485965294563894</v>
      </c>
      <c r="E136" s="12">
        <v>4.978021408857802</v>
      </c>
      <c r="F136" s="12">
        <v>1.262703238274797</v>
      </c>
      <c r="G136" s="12">
        <v>7.076868469630951</v>
      </c>
      <c r="H136" s="12">
        <v>2.7183768210079835</v>
      </c>
      <c r="I136" s="12">
        <v>1.296750102546337</v>
      </c>
      <c r="J136" s="12">
        <v>0</v>
      </c>
      <c r="K136" s="12">
        <v>18.721112152259753</v>
      </c>
      <c r="L136" s="12">
        <v>4.485965294563894</v>
      </c>
      <c r="M136" s="12">
        <v>4.978021408857802</v>
      </c>
      <c r="N136" s="12">
        <v>1.262703238274797</v>
      </c>
      <c r="O136" s="12">
        <v>7.076868469630951</v>
      </c>
      <c r="P136" s="12">
        <v>2.7183768210079835</v>
      </c>
      <c r="Q136" s="12">
        <v>1.296750102546337</v>
      </c>
      <c r="R136" s="12">
        <v>0</v>
      </c>
      <c r="S136" s="12">
        <v>40.53979748714151</v>
      </c>
      <c r="T136" s="9"/>
      <c r="U136" s="5">
        <f>S136+T136</f>
        <v>40.53979748714151</v>
      </c>
    </row>
    <row r="137" spans="1:21" ht="16.5" customHeight="1" hidden="1">
      <c r="A137" s="85"/>
      <c r="B137" s="37" t="s">
        <v>55</v>
      </c>
      <c r="C137" s="12">
        <v>17.880698813219123</v>
      </c>
      <c r="D137" s="12">
        <v>4.306533042648773</v>
      </c>
      <c r="E137" s="12">
        <v>6.925268133844554</v>
      </c>
      <c r="F137" s="12">
        <v>1.8005391650568385</v>
      </c>
      <c r="G137" s="12">
        <v>2.418084932856102</v>
      </c>
      <c r="H137" s="12">
        <v>0.8824342974917558</v>
      </c>
      <c r="I137" s="12">
        <v>0.2958749550601453</v>
      </c>
      <c r="J137" s="12">
        <v>1.502304466614499</v>
      </c>
      <c r="K137" s="12">
        <v>17.880698813219123</v>
      </c>
      <c r="L137" s="12">
        <v>4.306533042648773</v>
      </c>
      <c r="M137" s="12">
        <v>6.925268133844554</v>
      </c>
      <c r="N137" s="12">
        <v>1.8005391650568385</v>
      </c>
      <c r="O137" s="12">
        <v>2.418084932856102</v>
      </c>
      <c r="P137" s="12">
        <v>0.8824342974917558</v>
      </c>
      <c r="Q137" s="12">
        <v>0.2958749550601453</v>
      </c>
      <c r="R137" s="12">
        <v>1.502304466614499</v>
      </c>
      <c r="S137" s="12">
        <v>36.011737806791785</v>
      </c>
      <c r="T137" s="4">
        <v>3</v>
      </c>
      <c r="U137" s="5">
        <f>S137+T137</f>
        <v>39.011737806791785</v>
      </c>
    </row>
    <row r="138" spans="1:21" ht="15" hidden="1">
      <c r="A138" s="52"/>
      <c r="B138" s="71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</row>
    <row r="139" spans="1:21" ht="12.75" hidden="1">
      <c r="A139" s="85" t="s">
        <v>39</v>
      </c>
      <c r="B139" s="66" t="s">
        <v>53</v>
      </c>
      <c r="C139" s="12">
        <v>20.7486831749107</v>
      </c>
      <c r="D139" s="12">
        <v>4.892484466091387</v>
      </c>
      <c r="E139" s="12">
        <v>5.123448568141915</v>
      </c>
      <c r="F139" s="12">
        <v>2.2781982200157413</v>
      </c>
      <c r="G139" s="12">
        <v>7.082762935397821</v>
      </c>
      <c r="H139" s="12">
        <v>2.249318883574499</v>
      </c>
      <c r="I139" s="12">
        <v>1.9802529920447252</v>
      </c>
      <c r="J139" s="12">
        <v>0</v>
      </c>
      <c r="K139" s="12">
        <v>20.7486831749107</v>
      </c>
      <c r="L139" s="12">
        <v>4.892484466091387</v>
      </c>
      <c r="M139" s="12">
        <v>5.123448568141915</v>
      </c>
      <c r="N139" s="12">
        <v>2.2781982200157413</v>
      </c>
      <c r="O139" s="12">
        <v>7.082762935397821</v>
      </c>
      <c r="P139" s="12">
        <v>2.249318883574499</v>
      </c>
      <c r="Q139" s="12">
        <v>1.9802529920447252</v>
      </c>
      <c r="R139" s="12">
        <v>0</v>
      </c>
      <c r="S139" s="12">
        <v>44.355149240176786</v>
      </c>
      <c r="T139" s="9"/>
      <c r="U139" s="5">
        <f>S139+T139</f>
        <v>44.355149240176786</v>
      </c>
    </row>
    <row r="140" spans="1:21" ht="12.75" hidden="1">
      <c r="A140" s="85"/>
      <c r="B140" s="65" t="s">
        <v>54</v>
      </c>
      <c r="C140" s="12">
        <v>19.126898316970298</v>
      </c>
      <c r="D140" s="12">
        <v>4.475141051402023</v>
      </c>
      <c r="E140" s="12">
        <v>5.138209106525499</v>
      </c>
      <c r="F140" s="12">
        <v>1.4661791237515516</v>
      </c>
      <c r="G140" s="12">
        <v>8.585727078225313</v>
      </c>
      <c r="H140" s="12">
        <v>3.1840515824395363</v>
      </c>
      <c r="I140" s="12">
        <v>3.328444434393936</v>
      </c>
      <c r="J140" s="12">
        <v>0</v>
      </c>
      <c r="K140" s="12">
        <v>19.126898316970298</v>
      </c>
      <c r="L140" s="12">
        <v>4.475141051402023</v>
      </c>
      <c r="M140" s="12">
        <v>5.138209106525499</v>
      </c>
      <c r="N140" s="12">
        <v>1.4661791237515516</v>
      </c>
      <c r="O140" s="12">
        <v>8.585727078225313</v>
      </c>
      <c r="P140" s="12">
        <v>3.1840515824395363</v>
      </c>
      <c r="Q140" s="12">
        <v>3.328444434393936</v>
      </c>
      <c r="R140" s="12">
        <v>0</v>
      </c>
      <c r="S140" s="12">
        <v>45.304650693708155</v>
      </c>
      <c r="T140" s="9"/>
      <c r="U140" s="5">
        <f>S140+T140</f>
        <v>45.304650693708155</v>
      </c>
    </row>
    <row r="141" spans="1:21" ht="18.75" customHeight="1" hidden="1">
      <c r="A141" s="85"/>
      <c r="B141" s="37" t="s">
        <v>55</v>
      </c>
      <c r="C141" s="12">
        <v>19.082271525749626</v>
      </c>
      <c r="D141" s="12">
        <v>4.596124749754726</v>
      </c>
      <c r="E141" s="12">
        <v>9.390869786083423</v>
      </c>
      <c r="F141" s="12">
        <v>1.8784546886507127</v>
      </c>
      <c r="G141" s="12">
        <v>2.5807605780075873</v>
      </c>
      <c r="H141" s="12">
        <v>1.313946507317657</v>
      </c>
      <c r="I141" s="12">
        <v>0.315735927037198</v>
      </c>
      <c r="J141" s="12">
        <v>1.603209620023839</v>
      </c>
      <c r="K141" s="12">
        <v>19.082271525749626</v>
      </c>
      <c r="L141" s="12">
        <v>4.596124749754726</v>
      </c>
      <c r="M141" s="12">
        <v>9.390869786083423</v>
      </c>
      <c r="N141" s="12">
        <v>1.8784546886507127</v>
      </c>
      <c r="O141" s="12">
        <v>2.5807605780075873</v>
      </c>
      <c r="P141" s="12">
        <v>1.313946507317657</v>
      </c>
      <c r="Q141" s="12">
        <v>0.315735927037198</v>
      </c>
      <c r="R141" s="12">
        <v>1.603209620023839</v>
      </c>
      <c r="S141" s="12">
        <v>40.76137338262477</v>
      </c>
      <c r="T141" s="4">
        <v>3</v>
      </c>
      <c r="U141" s="5">
        <f>S141+T141</f>
        <v>43.76137338262477</v>
      </c>
    </row>
    <row r="142" spans="1:21" ht="15" hidden="1">
      <c r="A142" s="52"/>
      <c r="B142" s="71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</row>
    <row r="143" spans="1:21" ht="12.75" hidden="1">
      <c r="A143" s="85" t="s">
        <v>40</v>
      </c>
      <c r="B143" s="66" t="s">
        <v>53</v>
      </c>
      <c r="C143" s="12">
        <v>27.060653648997008</v>
      </c>
      <c r="D143" s="12">
        <v>6.364237010464955</v>
      </c>
      <c r="E143" s="12">
        <v>6.0837950754096415</v>
      </c>
      <c r="F143" s="12">
        <v>1.858840261933687</v>
      </c>
      <c r="G143" s="12">
        <v>11.033877503657795</v>
      </c>
      <c r="H143" s="12">
        <v>1.79720880618685</v>
      </c>
      <c r="I143" s="12">
        <v>3.6211749463057057</v>
      </c>
      <c r="J143" s="12">
        <v>0</v>
      </c>
      <c r="K143" s="12">
        <v>27.060653648997008</v>
      </c>
      <c r="L143" s="12">
        <v>6.364237010464955</v>
      </c>
      <c r="M143" s="12">
        <v>6.0837950754096415</v>
      </c>
      <c r="N143" s="12">
        <v>1.858840261933687</v>
      </c>
      <c r="O143" s="12">
        <v>11.033877503657795</v>
      </c>
      <c r="P143" s="12">
        <v>1.79720880618685</v>
      </c>
      <c r="Q143" s="12">
        <v>3.6211749463057057</v>
      </c>
      <c r="R143" s="12">
        <v>0</v>
      </c>
      <c r="S143" s="12">
        <v>57.81978725295564</v>
      </c>
      <c r="T143" s="9"/>
      <c r="U143" s="5">
        <f>S143+T143</f>
        <v>57.81978725295564</v>
      </c>
    </row>
    <row r="144" spans="1:21" ht="12.75" hidden="1">
      <c r="A144" s="85"/>
      <c r="B144" s="65" t="s">
        <v>54</v>
      </c>
      <c r="C144" s="12">
        <v>19.126898316970298</v>
      </c>
      <c r="D144" s="12">
        <v>4.475141051402023</v>
      </c>
      <c r="E144" s="12">
        <v>5.138209106525499</v>
      </c>
      <c r="F144" s="12">
        <v>1.4661791237515516</v>
      </c>
      <c r="G144" s="12">
        <v>8.585727078225313</v>
      </c>
      <c r="H144" s="12">
        <v>3.1840515824395363</v>
      </c>
      <c r="I144" s="12">
        <v>3.328444434393936</v>
      </c>
      <c r="J144" s="12">
        <v>0</v>
      </c>
      <c r="K144" s="12">
        <v>19.126898316970298</v>
      </c>
      <c r="L144" s="12">
        <v>4.475141051402023</v>
      </c>
      <c r="M144" s="12">
        <v>5.138209106525499</v>
      </c>
      <c r="N144" s="12">
        <v>1.4661791237515516</v>
      </c>
      <c r="O144" s="12">
        <v>8.585727078225313</v>
      </c>
      <c r="P144" s="12">
        <v>3.1840515824395363</v>
      </c>
      <c r="Q144" s="12">
        <v>3.328444434393936</v>
      </c>
      <c r="R144" s="12">
        <v>0</v>
      </c>
      <c r="S144" s="12">
        <v>45.304650693708155</v>
      </c>
      <c r="T144" s="9"/>
      <c r="U144" s="5">
        <f>S144+T144</f>
        <v>45.304650693708155</v>
      </c>
    </row>
    <row r="145" spans="1:21" ht="12.75" hidden="1">
      <c r="A145" s="85"/>
      <c r="B145" s="37" t="s">
        <v>55</v>
      </c>
      <c r="C145" s="12">
        <v>19.082271525749626</v>
      </c>
      <c r="D145" s="12">
        <v>4.596124749754726</v>
      </c>
      <c r="E145" s="12">
        <v>9.390869786083423</v>
      </c>
      <c r="F145" s="12">
        <v>1.8784546886507127</v>
      </c>
      <c r="G145" s="12">
        <v>2.5807605780075873</v>
      </c>
      <c r="H145" s="12">
        <v>1.313946507317657</v>
      </c>
      <c r="I145" s="12">
        <v>0.315735927037198</v>
      </c>
      <c r="J145" s="12">
        <v>1.603209620023839</v>
      </c>
      <c r="K145" s="12">
        <v>19.082271525749626</v>
      </c>
      <c r="L145" s="12">
        <v>4.596124749754726</v>
      </c>
      <c r="M145" s="12">
        <v>9.390869786083423</v>
      </c>
      <c r="N145" s="12">
        <v>1.8784546886507127</v>
      </c>
      <c r="O145" s="12">
        <v>2.5807605780075873</v>
      </c>
      <c r="P145" s="12">
        <v>1.313946507317657</v>
      </c>
      <c r="Q145" s="12">
        <v>0.315735927037198</v>
      </c>
      <c r="R145" s="12">
        <v>1.603209620023839</v>
      </c>
      <c r="S145" s="12">
        <v>40.76137338262477</v>
      </c>
      <c r="T145" s="4">
        <v>3</v>
      </c>
      <c r="U145" s="5">
        <f>S145+T145</f>
        <v>43.76137338262477</v>
      </c>
    </row>
    <row r="146" spans="1:21" ht="15" hidden="1">
      <c r="A146" s="52"/>
      <c r="B146" s="71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</row>
    <row r="147" spans="1:21" ht="12.75" hidden="1">
      <c r="A147" s="85" t="s">
        <v>41</v>
      </c>
      <c r="B147" s="66" t="s">
        <v>53</v>
      </c>
      <c r="C147" s="12">
        <v>23.0407400726673</v>
      </c>
      <c r="D147" s="12">
        <v>4.389348327283052</v>
      </c>
      <c r="E147" s="12">
        <v>1.7613574870513051</v>
      </c>
      <c r="F147" s="12">
        <v>2.2458725843902707</v>
      </c>
      <c r="G147" s="12">
        <v>4.499744737377993</v>
      </c>
      <c r="H147" s="12">
        <v>0</v>
      </c>
      <c r="I147" s="12">
        <v>3.395299509296404</v>
      </c>
      <c r="J147" s="12">
        <v>0</v>
      </c>
      <c r="K147" s="12">
        <v>23.0407400726673</v>
      </c>
      <c r="L147" s="12">
        <v>4.389348327283052</v>
      </c>
      <c r="M147" s="12">
        <v>1.7613574870513051</v>
      </c>
      <c r="N147" s="12">
        <v>2.2458725843902707</v>
      </c>
      <c r="O147" s="12">
        <v>4.499744737377993</v>
      </c>
      <c r="P147" s="12">
        <v>0</v>
      </c>
      <c r="Q147" s="12">
        <v>3.395299509296404</v>
      </c>
      <c r="R147" s="12">
        <v>0</v>
      </c>
      <c r="S147" s="12">
        <v>39.33236271806633</v>
      </c>
      <c r="T147" s="9"/>
      <c r="U147" s="5">
        <f>S147+T147</f>
        <v>39.33236271806633</v>
      </c>
    </row>
    <row r="148" spans="1:21" ht="12.75" hidden="1">
      <c r="A148" s="85"/>
      <c r="B148" s="65" t="s">
        <v>54</v>
      </c>
      <c r="C148" s="12">
        <v>19.126898316970298</v>
      </c>
      <c r="D148" s="12">
        <v>4.475141051402023</v>
      </c>
      <c r="E148" s="12">
        <v>5.138209106525499</v>
      </c>
      <c r="F148" s="12">
        <v>1.4661791237515516</v>
      </c>
      <c r="G148" s="12">
        <v>8.585727078225313</v>
      </c>
      <c r="H148" s="12">
        <v>3.1840515824395363</v>
      </c>
      <c r="I148" s="12">
        <v>3.328444434393936</v>
      </c>
      <c r="J148" s="12">
        <v>0</v>
      </c>
      <c r="K148" s="12">
        <v>19.126898316970298</v>
      </c>
      <c r="L148" s="12">
        <v>4.475141051402023</v>
      </c>
      <c r="M148" s="12">
        <v>5.138209106525499</v>
      </c>
      <c r="N148" s="12">
        <v>1.4661791237515516</v>
      </c>
      <c r="O148" s="12">
        <v>8.585727078225313</v>
      </c>
      <c r="P148" s="12">
        <v>3.1840515824395363</v>
      </c>
      <c r="Q148" s="12">
        <v>3.328444434393936</v>
      </c>
      <c r="R148" s="12">
        <v>0</v>
      </c>
      <c r="S148" s="12">
        <v>45.304650693708155</v>
      </c>
      <c r="T148" s="9"/>
      <c r="U148" s="5">
        <f>S148+T148</f>
        <v>45.304650693708155</v>
      </c>
    </row>
    <row r="149" spans="1:21" ht="12.75" hidden="1">
      <c r="A149" s="85"/>
      <c r="B149" s="37" t="s">
        <v>55</v>
      </c>
      <c r="C149" s="12">
        <v>19.082271525749626</v>
      </c>
      <c r="D149" s="12">
        <v>4.596124749754726</v>
      </c>
      <c r="E149" s="12">
        <v>9.390869786083423</v>
      </c>
      <c r="F149" s="12">
        <v>1.8784546886507127</v>
      </c>
      <c r="G149" s="12">
        <v>2.5807605780075873</v>
      </c>
      <c r="H149" s="12">
        <v>1.313946507317657</v>
      </c>
      <c r="I149" s="12">
        <v>0.315735927037198</v>
      </c>
      <c r="J149" s="12">
        <v>1.603209620023839</v>
      </c>
      <c r="K149" s="12">
        <v>19.082271525749626</v>
      </c>
      <c r="L149" s="12">
        <v>4.596124749754726</v>
      </c>
      <c r="M149" s="12">
        <v>9.390869786083423</v>
      </c>
      <c r="N149" s="12">
        <v>1.8784546886507127</v>
      </c>
      <c r="O149" s="12">
        <v>2.5807605780075873</v>
      </c>
      <c r="P149" s="12">
        <v>1.313946507317657</v>
      </c>
      <c r="Q149" s="12">
        <v>0.315735927037198</v>
      </c>
      <c r="R149" s="12">
        <v>1.603209620023839</v>
      </c>
      <c r="S149" s="12">
        <v>40.76137338262477</v>
      </c>
      <c r="T149" s="4">
        <v>3</v>
      </c>
      <c r="U149" s="5">
        <f>S149+T149</f>
        <v>43.76137338262477</v>
      </c>
    </row>
    <row r="150" spans="1:21" ht="24">
      <c r="A150" s="84" t="s">
        <v>43</v>
      </c>
      <c r="B150" s="18" t="s">
        <v>58</v>
      </c>
      <c r="C150" s="12">
        <v>18.878599338166293</v>
      </c>
      <c r="D150" s="12">
        <v>4.135986397847901</v>
      </c>
      <c r="E150" s="12">
        <v>5.968562898897493</v>
      </c>
      <c r="F150" s="12">
        <v>1.2859700583357572</v>
      </c>
      <c r="G150" s="12">
        <v>8.542823707394533</v>
      </c>
      <c r="H150" s="12">
        <v>2.0780480844688594</v>
      </c>
      <c r="I150" s="12">
        <v>2.5186712498154353</v>
      </c>
      <c r="J150" s="12">
        <v>0</v>
      </c>
      <c r="K150" s="8">
        <f aca="true" t="shared" si="19" ref="K150:R151">ROUND(C150,2)</f>
        <v>18.88</v>
      </c>
      <c r="L150" s="8">
        <f t="shared" si="19"/>
        <v>4.14</v>
      </c>
      <c r="M150" s="8">
        <f t="shared" si="19"/>
        <v>5.97</v>
      </c>
      <c r="N150" s="8">
        <f t="shared" si="19"/>
        <v>1.29</v>
      </c>
      <c r="O150" s="8">
        <f t="shared" si="19"/>
        <v>8.54</v>
      </c>
      <c r="P150" s="8">
        <f t="shared" si="19"/>
        <v>2.08</v>
      </c>
      <c r="Q150" s="8">
        <f t="shared" si="19"/>
        <v>2.52</v>
      </c>
      <c r="R150" s="8">
        <f t="shared" si="19"/>
        <v>0</v>
      </c>
      <c r="S150" s="12">
        <v>43.40866173492627</v>
      </c>
      <c r="T150" s="12"/>
      <c r="U150" s="16">
        <f>S150</f>
        <v>43.40866173492627</v>
      </c>
    </row>
    <row r="151" spans="1:21" ht="24">
      <c r="A151" s="84"/>
      <c r="B151" s="18" t="s">
        <v>57</v>
      </c>
      <c r="C151" s="12">
        <v>23.317875789495613</v>
      </c>
      <c r="D151" s="12">
        <v>5.158764509819965</v>
      </c>
      <c r="E151" s="12">
        <v>6.169923414440492</v>
      </c>
      <c r="F151" s="12">
        <v>2.15374385742393</v>
      </c>
      <c r="G151" s="12">
        <v>8.768751176517048</v>
      </c>
      <c r="H151" s="12">
        <v>3.0405555086163094</v>
      </c>
      <c r="I151" s="12">
        <v>2.9313145157598193</v>
      </c>
      <c r="J151" s="12">
        <v>0</v>
      </c>
      <c r="K151" s="8">
        <f t="shared" si="19"/>
        <v>23.32</v>
      </c>
      <c r="L151" s="8">
        <f t="shared" si="19"/>
        <v>5.16</v>
      </c>
      <c r="M151" s="8">
        <f t="shared" si="19"/>
        <v>6.17</v>
      </c>
      <c r="N151" s="8">
        <f t="shared" si="19"/>
        <v>2.15</v>
      </c>
      <c r="O151" s="8">
        <f t="shared" si="19"/>
        <v>8.77</v>
      </c>
      <c r="P151" s="8">
        <f t="shared" si="19"/>
        <v>3.04</v>
      </c>
      <c r="Q151" s="8">
        <f t="shared" si="19"/>
        <v>2.93</v>
      </c>
      <c r="R151" s="8">
        <f t="shared" si="19"/>
        <v>0</v>
      </c>
      <c r="S151" s="12">
        <v>51.54092877207318</v>
      </c>
      <c r="T151" s="12"/>
      <c r="U151" s="16">
        <f>S151+T151</f>
        <v>51.54092877207318</v>
      </c>
    </row>
    <row r="152" spans="1:21" ht="13.5">
      <c r="A152" s="84"/>
      <c r="B152" s="69" t="s">
        <v>56</v>
      </c>
      <c r="C152" s="48">
        <f aca="true" t="shared" si="20" ref="C152:I152">(C151-C150)*100/C150</f>
        <v>23.514861308352305</v>
      </c>
      <c r="D152" s="48">
        <f t="shared" si="20"/>
        <v>24.728759081612324</v>
      </c>
      <c r="E152" s="48">
        <f t="shared" si="20"/>
        <v>3.373685072166949</v>
      </c>
      <c r="F152" s="48">
        <f t="shared" si="20"/>
        <v>67.48009360429475</v>
      </c>
      <c r="G152" s="48">
        <f t="shared" si="20"/>
        <v>2.6446462769324883</v>
      </c>
      <c r="H152" s="48">
        <f t="shared" si="20"/>
        <v>46.317861041866266</v>
      </c>
      <c r="I152" s="48">
        <f t="shared" si="20"/>
        <v>16.383371429463924</v>
      </c>
      <c r="J152" s="48">
        <v>0</v>
      </c>
      <c r="K152" s="48">
        <f aca="true" t="shared" si="21" ref="K152:Q152">(K151-K150)*100/K150</f>
        <v>23.51694915254238</v>
      </c>
      <c r="L152" s="48">
        <f t="shared" si="21"/>
        <v>24.637681159420303</v>
      </c>
      <c r="M152" s="48">
        <f t="shared" si="21"/>
        <v>3.3500837520938056</v>
      </c>
      <c r="N152" s="48">
        <f t="shared" si="21"/>
        <v>66.66666666666666</v>
      </c>
      <c r="O152" s="48">
        <f t="shared" si="21"/>
        <v>2.693208430913354</v>
      </c>
      <c r="P152" s="48">
        <f t="shared" si="21"/>
        <v>46.15384615384615</v>
      </c>
      <c r="Q152" s="48">
        <f t="shared" si="21"/>
        <v>16.269841269841276</v>
      </c>
      <c r="R152" s="48">
        <v>0</v>
      </c>
      <c r="S152" s="48">
        <f>(S151-S150)*100/S150</f>
        <v>18.73420352556907</v>
      </c>
      <c r="T152" s="9"/>
      <c r="U152" s="48">
        <f>(U151-U150)*100/U150</f>
        <v>18.73420352556907</v>
      </c>
    </row>
    <row r="153" spans="1:21" ht="24">
      <c r="A153" s="84"/>
      <c r="B153" s="20" t="s">
        <v>59</v>
      </c>
      <c r="C153" s="12">
        <v>15.7</v>
      </c>
      <c r="D153" s="12">
        <v>3.78</v>
      </c>
      <c r="E153" s="12">
        <v>10.08</v>
      </c>
      <c r="F153" s="12">
        <v>1.37</v>
      </c>
      <c r="G153" s="12">
        <v>2.12</v>
      </c>
      <c r="H153" s="12">
        <v>1.21</v>
      </c>
      <c r="I153" s="12">
        <v>0.32</v>
      </c>
      <c r="J153" s="12">
        <v>1.3</v>
      </c>
      <c r="K153" s="8">
        <f aca="true" t="shared" si="22" ref="K153:R154">ROUND(C153,2)</f>
        <v>15.7</v>
      </c>
      <c r="L153" s="8">
        <f t="shared" si="22"/>
        <v>3.78</v>
      </c>
      <c r="M153" s="8">
        <f t="shared" si="22"/>
        <v>10.08</v>
      </c>
      <c r="N153" s="8">
        <f t="shared" si="22"/>
        <v>1.37</v>
      </c>
      <c r="O153" s="8">
        <f t="shared" si="22"/>
        <v>2.12</v>
      </c>
      <c r="P153" s="8">
        <f t="shared" si="22"/>
        <v>1.21</v>
      </c>
      <c r="Q153" s="8">
        <f t="shared" si="22"/>
        <v>0.32</v>
      </c>
      <c r="R153" s="8">
        <f t="shared" si="22"/>
        <v>1.3</v>
      </c>
      <c r="S153" s="8">
        <f>SUM(K153:R153)</f>
        <v>35.88</v>
      </c>
      <c r="T153" s="5">
        <v>3</v>
      </c>
      <c r="U153" s="5">
        <f>S153+T153</f>
        <v>38.88</v>
      </c>
    </row>
    <row r="154" spans="1:21" ht="24">
      <c r="A154" s="84"/>
      <c r="B154" s="20" t="s">
        <v>60</v>
      </c>
      <c r="C154" s="12">
        <v>18.96541528181595</v>
      </c>
      <c r="D154" s="12">
        <v>4.567868501153029</v>
      </c>
      <c r="E154" s="12">
        <v>9.805274848926244</v>
      </c>
      <c r="F154" s="12">
        <v>1.8787928694333658</v>
      </c>
      <c r="G154" s="12">
        <v>2.564161030293964</v>
      </c>
      <c r="H154" s="12">
        <v>1.3494985259970769</v>
      </c>
      <c r="I154" s="12">
        <v>0.3137587253120629</v>
      </c>
      <c r="J154" s="12">
        <v>1.593454677672181</v>
      </c>
      <c r="K154" s="8">
        <f t="shared" si="22"/>
        <v>18.97</v>
      </c>
      <c r="L154" s="8">
        <f t="shared" si="22"/>
        <v>4.57</v>
      </c>
      <c r="M154" s="8">
        <f t="shared" si="22"/>
        <v>9.81</v>
      </c>
      <c r="N154" s="8">
        <f t="shared" si="22"/>
        <v>1.88</v>
      </c>
      <c r="O154" s="8">
        <f t="shared" si="22"/>
        <v>2.56</v>
      </c>
      <c r="P154" s="8">
        <f t="shared" si="22"/>
        <v>1.35</v>
      </c>
      <c r="Q154" s="8">
        <f t="shared" si="22"/>
        <v>0.31</v>
      </c>
      <c r="R154" s="8">
        <f t="shared" si="22"/>
        <v>1.59</v>
      </c>
      <c r="S154" s="8">
        <f>SUM(K154:R154)</f>
        <v>41.04000000000001</v>
      </c>
      <c r="T154" s="5">
        <v>3</v>
      </c>
      <c r="U154" s="5">
        <f>S154+T154</f>
        <v>44.04000000000001</v>
      </c>
    </row>
    <row r="155" spans="1:21" ht="13.5">
      <c r="A155" s="84"/>
      <c r="B155" s="69" t="s">
        <v>56</v>
      </c>
      <c r="C155" s="48">
        <f aca="true" t="shared" si="23" ref="C155:J155">(C154-C153)*100/C153</f>
        <v>20.79882345105701</v>
      </c>
      <c r="D155" s="48">
        <f t="shared" si="23"/>
        <v>20.84308204108543</v>
      </c>
      <c r="E155" s="48">
        <f t="shared" si="23"/>
        <v>-2.725447927319011</v>
      </c>
      <c r="F155" s="48">
        <f t="shared" si="23"/>
        <v>37.138165652070484</v>
      </c>
      <c r="G155" s="48">
        <f t="shared" si="23"/>
        <v>20.9509919949983</v>
      </c>
      <c r="H155" s="48">
        <f t="shared" si="23"/>
        <v>11.528803801411314</v>
      </c>
      <c r="I155" s="48">
        <f t="shared" si="23"/>
        <v>-1.9503983399803484</v>
      </c>
      <c r="J155" s="48">
        <f t="shared" si="23"/>
        <v>22.573436744013918</v>
      </c>
      <c r="K155" s="48">
        <f aca="true" t="shared" si="24" ref="K155:S155">(K154-K153)*100/K153</f>
        <v>20.828025477707005</v>
      </c>
      <c r="L155" s="48">
        <f t="shared" si="24"/>
        <v>20.899470899470913</v>
      </c>
      <c r="M155" s="48">
        <f t="shared" si="24"/>
        <v>-2.6785714285714244</v>
      </c>
      <c r="N155" s="48">
        <f t="shared" si="24"/>
        <v>37.22627737226276</v>
      </c>
      <c r="O155" s="48">
        <f t="shared" si="24"/>
        <v>20.75471698113207</v>
      </c>
      <c r="P155" s="48">
        <f t="shared" si="24"/>
        <v>11.570247933884309</v>
      </c>
      <c r="Q155" s="48">
        <f t="shared" si="24"/>
        <v>-3.1250000000000027</v>
      </c>
      <c r="R155" s="48">
        <f t="shared" si="24"/>
        <v>22.30769230769231</v>
      </c>
      <c r="S155" s="48">
        <f t="shared" si="24"/>
        <v>14.381270903010064</v>
      </c>
      <c r="T155" s="48"/>
      <c r="U155" s="48">
        <f>(U154-U153)*100/U153</f>
        <v>13.271604938271633</v>
      </c>
    </row>
    <row r="157" spans="2:10" s="33" customFormat="1" ht="15.75">
      <c r="B157" s="34"/>
      <c r="J157" s="33" t="s">
        <v>52</v>
      </c>
    </row>
    <row r="158" spans="1:21" ht="12.75">
      <c r="A158" s="1"/>
      <c r="B158" s="35"/>
      <c r="U158" s="25"/>
    </row>
    <row r="159" spans="1:21" ht="12.75">
      <c r="A159" s="1" t="s">
        <v>51</v>
      </c>
      <c r="B159" s="21"/>
      <c r="U159" s="25"/>
    </row>
  </sheetData>
  <sheetProtection/>
  <mergeCells count="36">
    <mergeCell ref="A91:A93"/>
    <mergeCell ref="A143:A145"/>
    <mergeCell ref="A147:A149"/>
    <mergeCell ref="A131:A133"/>
    <mergeCell ref="A111:A113"/>
    <mergeCell ref="A115:A117"/>
    <mergeCell ref="A119:A121"/>
    <mergeCell ref="A123:A125"/>
    <mergeCell ref="A150:A155"/>
    <mergeCell ref="A32:A34"/>
    <mergeCell ref="A36:A38"/>
    <mergeCell ref="A40:A42"/>
    <mergeCell ref="A44:A46"/>
    <mergeCell ref="A48:A53"/>
    <mergeCell ref="A95:A97"/>
    <mergeCell ref="A99:A101"/>
    <mergeCell ref="A103:A105"/>
    <mergeCell ref="A127:A129"/>
    <mergeCell ref="A4:A6"/>
    <mergeCell ref="A8:A10"/>
    <mergeCell ref="A12:A14"/>
    <mergeCell ref="A16:A18"/>
    <mergeCell ref="A135:A137"/>
    <mergeCell ref="A139:A141"/>
    <mergeCell ref="A75:A77"/>
    <mergeCell ref="A60:A65"/>
    <mergeCell ref="A67:A69"/>
    <mergeCell ref="A71:A73"/>
    <mergeCell ref="A107:A109"/>
    <mergeCell ref="A79:A81"/>
    <mergeCell ref="A83:A85"/>
    <mergeCell ref="A87:A89"/>
    <mergeCell ref="A20:A22"/>
    <mergeCell ref="A24:A26"/>
    <mergeCell ref="A28:A30"/>
    <mergeCell ref="A54:A59"/>
  </mergeCells>
  <printOptions horizontalCentered="1"/>
  <pageMargins left="0.2755905511811024" right="0.2362204724409449" top="0.31496062992125984" bottom="0.35433070866141736" header="0.2362204724409449" footer="0.2362204724409449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svetlana.supulniece</dc:creator>
  <cp:keywords/>
  <dc:description/>
  <cp:lastModifiedBy>Lasma</cp:lastModifiedBy>
  <cp:lastPrinted>2009-08-21T12:49:44Z</cp:lastPrinted>
  <dcterms:created xsi:type="dcterms:W3CDTF">2009-08-05T13:42:51Z</dcterms:created>
  <dcterms:modified xsi:type="dcterms:W3CDTF">2009-09-14T14:54:28Z</dcterms:modified>
  <cp:category/>
  <cp:version/>
  <cp:contentType/>
  <cp:contentStatus/>
</cp:coreProperties>
</file>